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Прил 9" sheetId="3" r:id="rId1"/>
    <sheet name="Прил 10" sheetId="4" r:id="rId2"/>
  </sheets>
  <definedNames>
    <definedName name="APPT" localSheetId="1">'Прил 10'!$A$12</definedName>
    <definedName name="APPT" localSheetId="0">'Прил 9'!$A$12</definedName>
    <definedName name="FIO" localSheetId="1">'Прил 10'!$H$12</definedName>
    <definedName name="FIO" localSheetId="0">'Прил 9'!$H$12</definedName>
    <definedName name="SIGN" localSheetId="1">'Прил 10'!$A$12:$J$13</definedName>
    <definedName name="SIGN" localSheetId="0">'Прил 9'!$A$12:$J$13</definedName>
  </definedNames>
  <calcPr calcId="124519"/>
</workbook>
</file>

<file path=xl/calcChain.xml><?xml version="1.0" encoding="utf-8"?>
<calcChain xmlns="http://schemas.openxmlformats.org/spreadsheetml/2006/main">
  <c r="D15" i="4"/>
  <c r="D15" i="3"/>
  <c r="E17"/>
  <c r="G50" i="4"/>
  <c r="G47"/>
  <c r="G45"/>
  <c r="G41"/>
  <c r="F41" s="1"/>
  <c r="G35"/>
  <c r="G32"/>
  <c r="F32" s="1"/>
  <c r="G26"/>
  <c r="F26" s="1"/>
  <c r="G24"/>
  <c r="G21"/>
  <c r="G18"/>
  <c r="F18" s="1"/>
  <c r="G16"/>
  <c r="G9"/>
  <c r="F10"/>
  <c r="F11"/>
  <c r="F12"/>
  <c r="F13"/>
  <c r="F14"/>
  <c r="F16"/>
  <c r="F17"/>
  <c r="F19"/>
  <c r="F20"/>
  <c r="F21"/>
  <c r="F22"/>
  <c r="F23"/>
  <c r="F24"/>
  <c r="F25"/>
  <c r="F27"/>
  <c r="F28"/>
  <c r="F29"/>
  <c r="F30"/>
  <c r="F31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G52" l="1"/>
  <c r="E51"/>
  <c r="D50"/>
  <c r="E50" s="1"/>
  <c r="E49"/>
  <c r="E48"/>
  <c r="D47"/>
  <c r="E47" s="1"/>
  <c r="D46"/>
  <c r="E46" s="1"/>
  <c r="D45"/>
  <c r="E45" s="1"/>
  <c r="E44"/>
  <c r="E43"/>
  <c r="E42"/>
  <c r="D41"/>
  <c r="E41" s="1"/>
  <c r="E40"/>
  <c r="E39"/>
  <c r="E38"/>
  <c r="E37"/>
  <c r="E36"/>
  <c r="D35"/>
  <c r="C35"/>
  <c r="E35" s="1"/>
  <c r="E34"/>
  <c r="D33"/>
  <c r="E33" s="1"/>
  <c r="D32"/>
  <c r="E32" s="1"/>
  <c r="E31"/>
  <c r="E30"/>
  <c r="D30"/>
  <c r="E29"/>
  <c r="D28"/>
  <c r="E28" s="1"/>
  <c r="E27"/>
  <c r="C26"/>
  <c r="E25"/>
  <c r="E24"/>
  <c r="D24"/>
  <c r="E23"/>
  <c r="E22"/>
  <c r="E21"/>
  <c r="D21"/>
  <c r="E20"/>
  <c r="E19"/>
  <c r="E18"/>
  <c r="D18"/>
  <c r="E17"/>
  <c r="E16"/>
  <c r="D16"/>
  <c r="C16"/>
  <c r="E15"/>
  <c r="F15" s="1"/>
  <c r="E14"/>
  <c r="E13"/>
  <c r="E12"/>
  <c r="E11"/>
  <c r="E10"/>
  <c r="D9"/>
  <c r="E9" s="1"/>
  <c r="F9" s="1"/>
  <c r="F52" s="1"/>
  <c r="C9"/>
  <c r="C52" s="1"/>
  <c r="D46" i="3"/>
  <c r="E26" i="4" l="1"/>
  <c r="E52"/>
  <c r="D26"/>
  <c r="D52" s="1"/>
  <c r="D16" i="3"/>
  <c r="E16"/>
  <c r="F16"/>
  <c r="G16"/>
  <c r="C16"/>
  <c r="C35"/>
  <c r="C26"/>
  <c r="C9"/>
  <c r="D47"/>
  <c r="D33"/>
  <c r="D30"/>
  <c r="D28"/>
  <c r="E19"/>
  <c r="D18"/>
  <c r="D50"/>
  <c r="D45"/>
  <c r="D41"/>
  <c r="D35"/>
  <c r="E35" s="1"/>
  <c r="D32"/>
  <c r="D26"/>
  <c r="E26" s="1"/>
  <c r="D24"/>
  <c r="D21"/>
  <c r="E21" s="1"/>
  <c r="D9"/>
  <c r="E9" s="1"/>
  <c r="E10"/>
  <c r="E11"/>
  <c r="E12"/>
  <c r="E13"/>
  <c r="E14"/>
  <c r="E15"/>
  <c r="E18"/>
  <c r="E20"/>
  <c r="E22"/>
  <c r="E23"/>
  <c r="E24"/>
  <c r="E25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 l="1"/>
  <c r="D52"/>
  <c r="C52"/>
</calcChain>
</file>

<file path=xl/sharedStrings.xml><?xml version="1.0" encoding="utf-8"?>
<sst xmlns="http://schemas.openxmlformats.org/spreadsheetml/2006/main" count="200" uniqueCount="106">
  <si>
    <t>тыс. руб.</t>
  </si>
  <si>
    <t/>
  </si>
  <si>
    <t>КФСР</t>
  </si>
  <si>
    <t>Наименование кода</t>
  </si>
  <si>
    <t>Ассигнования 2011  год</t>
  </si>
  <si>
    <t>Ассигнования 2012  год</t>
  </si>
  <si>
    <t>Ассигнования 2013  год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</si>
  <si>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</si>
  <si>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</si>
  <si>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</si>
  <si>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</si>
  <si>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</si>
  <si>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</si>
  <si>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</si>
  <si>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</si>
  <si>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</si>
  <si>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</si>
  <si>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</si>
  <si>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</si>
  <si>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</si>
  <si>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</si>
  <si>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</si>
  <si>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</si>
  <si>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</si>
  <si>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</si>
  <si>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</si>
  <si>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</si>
  <si>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</si>
  <si>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</si>
  <si>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</si>
  <si>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</si>
  <si>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</si>
  <si>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</si>
  <si>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</si>
  <si>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</si>
  <si>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</si>
  <si>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</si>
  <si>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</si>
  <si>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</si>
  <si>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</si>
  <si>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</si>
  <si>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</si>
  <si>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</si>
  <si>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</si>
  <si>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</si>
  <si>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</si>
  <si>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</si>
  <si>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</si>
  <si>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</si>
  <si>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</si>
  <si>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</si>
  <si>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</si>
  <si>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</si>
  <si>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</si>
  <si>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</si>
  <si>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</si>
  <si>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</si>
  <si>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</si>
  <si>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</si>
  <si>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</si>
  <si>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</si>
  <si>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</si>
  <si>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</si>
  <si>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</si>
  <si>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</si>
  <si>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</si>
  <si>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</si>
  <si>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</si>
  <si>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</si>
  <si>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</si>
  <si>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</si>
  <si>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</si>
  <si>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</si>
  <si>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</si>
  <si>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</si>
  <si>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</si>
  <si>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</si>
  <si>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</si>
  <si>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</si>
  <si>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</si>
  <si>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</si>
  <si>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</si>
  <si>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</si>
  <si>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</si>
  <si>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</si>
  <si>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</si>
  <si>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</si>
  <si>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t>0409</t>
  </si>
  <si>
    <t>Дорожное хозяйство</t>
  </si>
  <si>
    <t xml:space="preserve"> Приложение № 9</t>
  </si>
  <si>
    <t xml:space="preserve"> к Решению Городищенской районной Думы</t>
  </si>
  <si>
    <t>Распределение бюджетных ассигнований по разделам и подразделам классификации расходов бюджета Городищенского муниципального района на 2011-2013 г.г.</t>
  </si>
  <si>
    <t>Ассигнования 2011  год до поправок</t>
  </si>
  <si>
    <t>Сумма поправок</t>
  </si>
  <si>
    <t>0300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</si>
  <si>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</si>
  <si>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</si>
  <si>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ВСЕГО</t>
  </si>
  <si>
    <t xml:space="preserve"> Приложение № 10</t>
  </si>
  <si>
    <t>Распределение бюджетных ассигнований по разделам и подразделам классификации расходов бюджета Городищенского муниципального района на 2011 г.</t>
  </si>
  <si>
    <t>НАЦИОНАЛЬНАЯ БЕЗОПАСНОСТЬ И ПРАВООХРАНИТЕЛЬНАЯ ДЕЯТЕЛЬНОСТЬ</t>
  </si>
  <si>
    <t>Общая сумма расходов</t>
  </si>
  <si>
    <t>За счет собственных средств</t>
  </si>
  <si>
    <t>За счет субвенций, субсидий</t>
  </si>
  <si>
    <r>
      <t xml:space="preserve"> № 381 от </t>
    </r>
    <r>
      <rPr>
        <u/>
        <sz val="11"/>
        <rFont val="Times New Roman"/>
        <family val="1"/>
        <charset val="204"/>
      </rPr>
      <t>28.04</t>
    </r>
    <r>
      <rPr>
        <sz val="11"/>
        <rFont val="Times New Roman"/>
        <family val="1"/>
        <charset val="204"/>
      </rPr>
      <t>.2011г.</t>
    </r>
  </si>
  <si>
    <t xml:space="preserve"> № 381 от 28.04.2011г.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</si>
</sst>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5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54"/>
  <sheetViews>
    <sheetView showGridLines="0" tabSelected="1" workbookViewId="0">
      <selection activeCell="L8" sqref="L8"/>
    </sheetView>
  </sheetViews>
  <sheetFormatPr defaultRowHeight="12.75" customHeight="1" outlineLevelRow="1"/>
  <cols>
    <col min="1" max="1" width="6.7109375" customWidth="1"/>
    <col min="2" max="2" width="40.7109375" customWidth="1"/>
    <col min="3" max="4" width="14.7109375" hidden="1" customWidth="1"/>
    <col min="5" max="7" width="14.7109375" customWidth="1"/>
    <col min="8" max="8" width="9.140625" customWidth="1"/>
    <col min="9" max="9" width="13.140625" bestFit="1" customWidth="1"/>
  </cols>
  <sheetData>
    <row r="1" spans="1:13" ht="12.75" customHeight="1">
      <c r="A1" s="16"/>
      <c r="B1" s="16"/>
      <c r="C1" s="16"/>
      <c r="D1" s="16"/>
      <c r="E1" s="16"/>
      <c r="F1" s="16"/>
      <c r="G1" s="20" t="s">
        <v>89</v>
      </c>
      <c r="H1" s="17"/>
      <c r="I1" s="18"/>
      <c r="J1" s="19"/>
      <c r="K1" s="20"/>
      <c r="L1" s="20"/>
      <c r="M1" s="18"/>
    </row>
    <row r="2" spans="1:13" ht="12.75" customHeight="1">
      <c r="A2" s="21"/>
      <c r="B2" s="21"/>
      <c r="C2" s="21"/>
      <c r="D2" s="21"/>
      <c r="E2" s="21"/>
      <c r="F2" s="21"/>
      <c r="G2" s="25" t="s">
        <v>90</v>
      </c>
      <c r="H2" s="22"/>
      <c r="I2" s="23"/>
      <c r="J2" s="24"/>
      <c r="K2" s="25"/>
      <c r="L2" s="25"/>
      <c r="M2" s="23"/>
    </row>
    <row r="3" spans="1:13" ht="12.75" customHeight="1">
      <c r="A3" s="21"/>
      <c r="B3" s="21"/>
      <c r="C3" s="21"/>
      <c r="D3" s="21"/>
      <c r="E3" s="21"/>
      <c r="F3" s="32" t="s">
        <v>105</v>
      </c>
      <c r="G3" s="32"/>
      <c r="H3" s="22"/>
      <c r="I3" s="23"/>
      <c r="J3" s="24"/>
      <c r="K3" s="25"/>
      <c r="L3" s="25"/>
      <c r="M3" s="23"/>
    </row>
    <row r="4" spans="1:13" ht="17.25" customHeight="1">
      <c r="A4" s="21"/>
      <c r="B4" s="21"/>
      <c r="C4" s="21"/>
      <c r="D4" s="21"/>
      <c r="E4" s="21"/>
      <c r="F4" s="21"/>
      <c r="G4" s="25"/>
      <c r="H4" s="22"/>
      <c r="I4" s="23"/>
      <c r="J4" s="24"/>
      <c r="K4" s="25"/>
      <c r="L4" s="25"/>
      <c r="M4" s="23"/>
    </row>
    <row r="5" spans="1:13" ht="42" customHeight="1">
      <c r="A5" s="31" t="s">
        <v>91</v>
      </c>
      <c r="B5" s="31"/>
      <c r="C5" s="31"/>
      <c r="D5" s="31"/>
      <c r="E5" s="31"/>
      <c r="F5" s="31"/>
      <c r="G5" s="31"/>
      <c r="H5" s="26"/>
      <c r="I5" s="26"/>
      <c r="J5" s="26"/>
      <c r="K5" s="26"/>
      <c r="L5" s="26"/>
      <c r="M5" s="26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>
      <c r="A7" s="1"/>
      <c r="B7" s="1"/>
      <c r="C7" s="1"/>
      <c r="D7" s="1"/>
      <c r="E7" s="1"/>
      <c r="F7" s="1"/>
      <c r="G7" s="1" t="s">
        <v>0</v>
      </c>
      <c r="H7" s="1"/>
      <c r="I7" s="1"/>
      <c r="J7" s="1"/>
      <c r="K7" s="1"/>
      <c r="L7" s="1"/>
    </row>
    <row r="8" spans="1:13" ht="31.5">
      <c r="A8" s="2" t="s">
        <v>2</v>
      </c>
      <c r="B8" s="2" t="s">
        <v>3</v>
      </c>
      <c r="C8" s="2" t="s">
        <v>92</v>
      </c>
      <c r="D8" s="2" t="s">
        <v>93</v>
      </c>
      <c r="E8" s="2" t="s">
        <v>4</v>
      </c>
      <c r="F8" s="2" t="s">
        <v>5</v>
      </c>
      <c r="G8" s="2" t="s">
        <v>6</v>
      </c>
    </row>
    <row r="9" spans="1:13">
      <c r="A9" s="4" t="s">
        <v>7</v>
      </c>
      <c r="B9" s="7" t="s">
        <v>8</v>
      </c>
      <c r="C9" s="10">
        <f>SUM(C10:C15)</f>
        <v>72727.199999999997</v>
      </c>
      <c r="D9" s="10">
        <f>SUM(D10:D15)</f>
        <v>1298.0999999999999</v>
      </c>
      <c r="E9" s="10">
        <f>C9+D9</f>
        <v>74025.3</v>
      </c>
      <c r="F9" s="10">
        <v>92028.4</v>
      </c>
      <c r="G9" s="10">
        <v>100834.8</v>
      </c>
    </row>
    <row r="10" spans="1:13" ht="30.75" customHeight="1" outlineLevel="1">
      <c r="A10" s="3" t="s">
        <v>9</v>
      </c>
      <c r="B10" s="6" t="s">
        <v>10</v>
      </c>
      <c r="C10" s="9">
        <v>1045.4000000000001</v>
      </c>
      <c r="D10" s="9"/>
      <c r="E10" s="12">
        <f t="shared" ref="E10:E51" si="0">C10+D10</f>
        <v>1045.4000000000001</v>
      </c>
      <c r="F10" s="9">
        <v>889.1</v>
      </c>
      <c r="G10" s="9">
        <v>889.1</v>
      </c>
    </row>
    <row r="11" spans="1:13" ht="38.25" customHeight="1" outlineLevel="1">
      <c r="A11" s="3" t="s">
        <v>11</v>
      </c>
      <c r="B11" s="6" t="s">
        <v>12</v>
      </c>
      <c r="C11" s="9">
        <v>4018.5</v>
      </c>
      <c r="D11" s="9"/>
      <c r="E11" s="12">
        <f t="shared" si="0"/>
        <v>4018.5</v>
      </c>
      <c r="F11" s="9">
        <v>5488.5</v>
      </c>
      <c r="G11" s="9">
        <v>5488.5</v>
      </c>
    </row>
    <row r="12" spans="1:13" ht="40.5" customHeight="1" outlineLevel="1">
      <c r="A12" s="3" t="s">
        <v>13</v>
      </c>
      <c r="B12" s="6" t="s">
        <v>14</v>
      </c>
      <c r="C12" s="9">
        <v>25502.7</v>
      </c>
      <c r="D12" s="9"/>
      <c r="E12" s="12">
        <f t="shared" si="0"/>
        <v>25502.7</v>
      </c>
      <c r="F12" s="9">
        <v>23079.9</v>
      </c>
      <c r="G12" s="9">
        <v>23079.9</v>
      </c>
    </row>
    <row r="13" spans="1:13" ht="38.25" outlineLevel="1">
      <c r="A13" s="3" t="s">
        <v>15</v>
      </c>
      <c r="B13" s="6" t="s">
        <v>16</v>
      </c>
      <c r="C13" s="9">
        <v>11419.3</v>
      </c>
      <c r="D13" s="9">
        <v>153</v>
      </c>
      <c r="E13" s="12">
        <f t="shared" si="0"/>
        <v>11572.3</v>
      </c>
      <c r="F13" s="9">
        <v>11720.6</v>
      </c>
      <c r="G13" s="9">
        <v>11720.6</v>
      </c>
    </row>
    <row r="14" spans="1:13" outlineLevel="1">
      <c r="A14" s="3" t="s">
        <v>17</v>
      </c>
      <c r="B14" s="6" t="s">
        <v>18</v>
      </c>
      <c r="C14" s="9">
        <v>425</v>
      </c>
      <c r="D14" s="9"/>
      <c r="E14" s="12">
        <f t="shared" si="0"/>
        <v>425</v>
      </c>
      <c r="F14" s="9">
        <v>618</v>
      </c>
      <c r="G14" s="9">
        <v>618</v>
      </c>
    </row>
    <row r="15" spans="1:13" outlineLevel="1">
      <c r="A15" s="3" t="s">
        <v>19</v>
      </c>
      <c r="B15" s="6" t="s">
        <v>20</v>
      </c>
      <c r="C15" s="9">
        <v>30316.3</v>
      </c>
      <c r="D15" s="9">
        <f>10+1135.1</f>
        <v>1145.0999999999999</v>
      </c>
      <c r="E15" s="12">
        <f t="shared" si="0"/>
        <v>31461.399999999998</v>
      </c>
      <c r="F15" s="9">
        <v>50232.3</v>
      </c>
      <c r="G15" s="9">
        <v>59038.7</v>
      </c>
    </row>
    <row r="16" spans="1:13" outlineLevel="1">
      <c r="A16" s="4" t="s">
        <v>94</v>
      </c>
      <c r="B16" s="7" t="s">
        <v>22</v>
      </c>
      <c r="C16" s="10">
        <f>C17</f>
        <v>0</v>
      </c>
      <c r="D16" s="10">
        <f t="shared" ref="D16:G16" si="1">D17</f>
        <v>19</v>
      </c>
      <c r="E16" s="10">
        <f t="shared" si="1"/>
        <v>19</v>
      </c>
      <c r="F16" s="10">
        <f t="shared" si="1"/>
        <v>0</v>
      </c>
      <c r="G16" s="10">
        <f t="shared" si="1"/>
        <v>0</v>
      </c>
    </row>
    <row r="17" spans="1:7" ht="38.25" customHeight="1" outlineLevel="1">
      <c r="A17" s="28" t="s">
        <v>95</v>
      </c>
      <c r="B17" s="29" t="s">
        <v>96</v>
      </c>
      <c r="C17" s="30"/>
      <c r="D17" s="30">
        <v>19</v>
      </c>
      <c r="E17" s="12">
        <f>C17+D17</f>
        <v>19</v>
      </c>
      <c r="F17" s="30"/>
      <c r="G17" s="30"/>
    </row>
    <row r="18" spans="1:7">
      <c r="A18" s="4" t="s">
        <v>21</v>
      </c>
      <c r="B18" s="7" t="s">
        <v>22</v>
      </c>
      <c r="C18" s="10">
        <v>730</v>
      </c>
      <c r="D18" s="10">
        <f>D20+D19</f>
        <v>200</v>
      </c>
      <c r="E18" s="10">
        <f t="shared" si="0"/>
        <v>930</v>
      </c>
      <c r="F18" s="10">
        <v>300</v>
      </c>
      <c r="G18" s="10">
        <v>300</v>
      </c>
    </row>
    <row r="19" spans="1:7">
      <c r="A19" s="14" t="s">
        <v>87</v>
      </c>
      <c r="B19" s="15" t="s">
        <v>88</v>
      </c>
      <c r="C19" s="13"/>
      <c r="D19" s="13">
        <v>200</v>
      </c>
      <c r="E19" s="12">
        <f t="shared" si="0"/>
        <v>200</v>
      </c>
      <c r="F19" s="13"/>
      <c r="G19" s="13"/>
    </row>
    <row r="20" spans="1:7" ht="12.75" customHeight="1" outlineLevel="1">
      <c r="A20" s="3" t="s">
        <v>23</v>
      </c>
      <c r="B20" s="6" t="s">
        <v>24</v>
      </c>
      <c r="C20" s="9">
        <v>730</v>
      </c>
      <c r="D20" s="9"/>
      <c r="E20" s="12">
        <f t="shared" si="0"/>
        <v>730</v>
      </c>
      <c r="F20" s="9">
        <v>300</v>
      </c>
      <c r="G20" s="9">
        <v>300</v>
      </c>
    </row>
    <row r="21" spans="1:7">
      <c r="A21" s="4" t="s">
        <v>25</v>
      </c>
      <c r="B21" s="7" t="s">
        <v>26</v>
      </c>
      <c r="C21" s="10">
        <v>59877.599999999999</v>
      </c>
      <c r="D21" s="10">
        <f>D22+D23</f>
        <v>6800.5999999999995</v>
      </c>
      <c r="E21" s="10">
        <f t="shared" si="0"/>
        <v>66678.2</v>
      </c>
      <c r="F21" s="10">
        <v>3460.9</v>
      </c>
      <c r="G21" s="10">
        <v>3460.9</v>
      </c>
    </row>
    <row r="22" spans="1:7" outlineLevel="1">
      <c r="A22" s="3" t="s">
        <v>27</v>
      </c>
      <c r="B22" s="6" t="s">
        <v>28</v>
      </c>
      <c r="C22" s="9">
        <v>55723.5</v>
      </c>
      <c r="D22" s="9">
        <v>6631.2</v>
      </c>
      <c r="E22" s="12">
        <f t="shared" si="0"/>
        <v>62354.7</v>
      </c>
      <c r="F22" s="9"/>
      <c r="G22" s="9"/>
    </row>
    <row r="23" spans="1:7" ht="12.75" customHeight="1" outlineLevel="1">
      <c r="A23" s="3" t="s">
        <v>29</v>
      </c>
      <c r="B23" s="6" t="s">
        <v>30</v>
      </c>
      <c r="C23" s="9">
        <v>4154.1000000000004</v>
      </c>
      <c r="D23" s="9">
        <v>169.4</v>
      </c>
      <c r="E23" s="12">
        <f t="shared" si="0"/>
        <v>4323.5</v>
      </c>
      <c r="F23" s="9">
        <v>3460.9</v>
      </c>
      <c r="G23" s="9">
        <v>3460.9</v>
      </c>
    </row>
    <row r="24" spans="1:7">
      <c r="A24" s="4" t="s">
        <v>31</v>
      </c>
      <c r="B24" s="7" t="s">
        <v>32</v>
      </c>
      <c r="C24" s="10">
        <v>3636.4</v>
      </c>
      <c r="D24" s="10">
        <f>D25</f>
        <v>116.6</v>
      </c>
      <c r="E24" s="10">
        <f t="shared" si="0"/>
        <v>3753</v>
      </c>
      <c r="F24" s="10">
        <v>3495.7</v>
      </c>
      <c r="G24" s="10">
        <v>3495.7</v>
      </c>
    </row>
    <row r="25" spans="1:7" ht="25.5" outlineLevel="1">
      <c r="A25" s="3" t="s">
        <v>33</v>
      </c>
      <c r="B25" s="6" t="s">
        <v>34</v>
      </c>
      <c r="C25" s="9">
        <v>3636.4</v>
      </c>
      <c r="D25" s="9">
        <v>116.6</v>
      </c>
      <c r="E25" s="12">
        <f t="shared" si="0"/>
        <v>3753</v>
      </c>
      <c r="F25" s="9">
        <v>3495.7</v>
      </c>
      <c r="G25" s="9">
        <v>3495.7</v>
      </c>
    </row>
    <row r="26" spans="1:7">
      <c r="A26" s="4" t="s">
        <v>35</v>
      </c>
      <c r="B26" s="7" t="s">
        <v>36</v>
      </c>
      <c r="C26" s="10">
        <f>SUM(C27:C31)</f>
        <v>370009.19999999995</v>
      </c>
      <c r="D26" s="10">
        <f>SUM(D27:D31)</f>
        <v>10415.200000000001</v>
      </c>
      <c r="E26" s="10">
        <f t="shared" si="0"/>
        <v>380424.39999999997</v>
      </c>
      <c r="F26" s="10">
        <v>356827.8</v>
      </c>
      <c r="G26" s="10">
        <v>358536.1</v>
      </c>
    </row>
    <row r="27" spans="1:7" outlineLevel="1">
      <c r="A27" s="3" t="s">
        <v>37</v>
      </c>
      <c r="B27" s="6" t="s">
        <v>38</v>
      </c>
      <c r="C27" s="9">
        <v>83280.399999999994</v>
      </c>
      <c r="D27" s="9">
        <v>3487.6</v>
      </c>
      <c r="E27" s="12">
        <f t="shared" si="0"/>
        <v>86768</v>
      </c>
      <c r="F27" s="9">
        <v>77654.5</v>
      </c>
      <c r="G27" s="9">
        <v>79801.8</v>
      </c>
    </row>
    <row r="28" spans="1:7" outlineLevel="1">
      <c r="A28" s="3" t="s">
        <v>39</v>
      </c>
      <c r="B28" s="6" t="s">
        <v>40</v>
      </c>
      <c r="C28" s="9">
        <v>268027.7</v>
      </c>
      <c r="D28" s="9">
        <f>5246.8+719.5</f>
        <v>5966.3</v>
      </c>
      <c r="E28" s="12">
        <f t="shared" si="0"/>
        <v>273994</v>
      </c>
      <c r="F28" s="9">
        <v>262574</v>
      </c>
      <c r="G28" s="9">
        <v>262574</v>
      </c>
    </row>
    <row r="29" spans="1:7" ht="23.25" customHeight="1" outlineLevel="1">
      <c r="A29" s="3" t="s">
        <v>41</v>
      </c>
      <c r="B29" s="6" t="s">
        <v>42</v>
      </c>
      <c r="C29" s="9">
        <v>120</v>
      </c>
      <c r="D29" s="9"/>
      <c r="E29" s="12">
        <f t="shared" si="0"/>
        <v>120</v>
      </c>
      <c r="F29" s="9"/>
      <c r="G29" s="9"/>
    </row>
    <row r="30" spans="1:7" outlineLevel="1">
      <c r="A30" s="3" t="s">
        <v>43</v>
      </c>
      <c r="B30" s="6" t="s">
        <v>44</v>
      </c>
      <c r="C30" s="9">
        <v>9202.2999999999993</v>
      </c>
      <c r="D30" s="9">
        <f>672+93.1</f>
        <v>765.1</v>
      </c>
      <c r="E30" s="12">
        <f t="shared" si="0"/>
        <v>9967.4</v>
      </c>
      <c r="F30" s="9">
        <v>8500.5</v>
      </c>
      <c r="G30" s="9">
        <v>8500.5</v>
      </c>
    </row>
    <row r="31" spans="1:7" outlineLevel="1">
      <c r="A31" s="3" t="s">
        <v>45</v>
      </c>
      <c r="B31" s="6" t="s">
        <v>46</v>
      </c>
      <c r="C31" s="9">
        <v>9378.7999999999993</v>
      </c>
      <c r="D31" s="9">
        <v>196.2</v>
      </c>
      <c r="E31" s="12">
        <f t="shared" si="0"/>
        <v>9575</v>
      </c>
      <c r="F31" s="9">
        <v>8098.8</v>
      </c>
      <c r="G31" s="9">
        <v>7659.8</v>
      </c>
    </row>
    <row r="32" spans="1:7">
      <c r="A32" s="4" t="s">
        <v>47</v>
      </c>
      <c r="B32" s="7" t="s">
        <v>48</v>
      </c>
      <c r="C32" s="10">
        <v>20204.2</v>
      </c>
      <c r="D32" s="10">
        <f>D33+D34</f>
        <v>1483</v>
      </c>
      <c r="E32" s="10">
        <f t="shared" si="0"/>
        <v>21687.200000000001</v>
      </c>
      <c r="F32" s="10">
        <v>17646.099999999999</v>
      </c>
      <c r="G32" s="10">
        <v>17115.099999999999</v>
      </c>
    </row>
    <row r="33" spans="1:7" outlineLevel="1">
      <c r="A33" s="3" t="s">
        <v>49</v>
      </c>
      <c r="B33" s="6" t="s">
        <v>50</v>
      </c>
      <c r="C33" s="9">
        <v>18071.2</v>
      </c>
      <c r="D33" s="9">
        <f>168.7+1314.3</f>
        <v>1483</v>
      </c>
      <c r="E33" s="12">
        <f t="shared" si="0"/>
        <v>19554.2</v>
      </c>
      <c r="F33" s="9">
        <v>15486.1</v>
      </c>
      <c r="G33" s="9">
        <v>15486.1</v>
      </c>
    </row>
    <row r="34" spans="1:7" ht="12.75" customHeight="1" outlineLevel="1">
      <c r="A34" s="3" t="s">
        <v>51</v>
      </c>
      <c r="B34" s="6" t="s">
        <v>52</v>
      </c>
      <c r="C34" s="9">
        <v>2133.1</v>
      </c>
      <c r="D34" s="9"/>
      <c r="E34" s="12">
        <f t="shared" si="0"/>
        <v>2133.1</v>
      </c>
      <c r="F34" s="9">
        <v>2160</v>
      </c>
      <c r="G34" s="9">
        <v>1629</v>
      </c>
    </row>
    <row r="35" spans="1:7">
      <c r="A35" s="4" t="s">
        <v>53</v>
      </c>
      <c r="B35" s="7" t="s">
        <v>54</v>
      </c>
      <c r="C35" s="10">
        <f>SUM(C36:C40)</f>
        <v>77586.200000000012</v>
      </c>
      <c r="D35" s="10">
        <f>SUM(D36:D40)</f>
        <v>3770.2999999999997</v>
      </c>
      <c r="E35" s="10">
        <f t="shared" si="0"/>
        <v>81356.500000000015</v>
      </c>
      <c r="F35" s="10">
        <v>73493.100000000006</v>
      </c>
      <c r="G35" s="10">
        <v>72498.2</v>
      </c>
    </row>
    <row r="36" spans="1:7" outlineLevel="1">
      <c r="A36" s="3" t="s">
        <v>55</v>
      </c>
      <c r="B36" s="6" t="s">
        <v>56</v>
      </c>
      <c r="C36" s="9">
        <v>21062.400000000001</v>
      </c>
      <c r="D36" s="9">
        <v>1814.8</v>
      </c>
      <c r="E36" s="12">
        <f t="shared" si="0"/>
        <v>22877.200000000001</v>
      </c>
      <c r="F36" s="9">
        <v>20793</v>
      </c>
      <c r="G36" s="9">
        <v>20793</v>
      </c>
    </row>
    <row r="37" spans="1:7" outlineLevel="1">
      <c r="A37" s="3" t="s">
        <v>57</v>
      </c>
      <c r="B37" s="6" t="s">
        <v>58</v>
      </c>
      <c r="C37" s="9">
        <v>30919.1</v>
      </c>
      <c r="D37" s="9">
        <v>1166.8</v>
      </c>
      <c r="E37" s="12">
        <f t="shared" si="0"/>
        <v>32085.899999999998</v>
      </c>
      <c r="F37" s="9">
        <v>31038.6</v>
      </c>
      <c r="G37" s="9">
        <v>31038.6</v>
      </c>
    </row>
    <row r="38" spans="1:7" ht="12.75" customHeight="1" outlineLevel="1">
      <c r="A38" s="3" t="s">
        <v>59</v>
      </c>
      <c r="B38" s="6" t="s">
        <v>60</v>
      </c>
      <c r="C38" s="9">
        <v>161.30000000000001</v>
      </c>
      <c r="D38" s="9">
        <v>175.9</v>
      </c>
      <c r="E38" s="12">
        <f t="shared" si="0"/>
        <v>337.20000000000005</v>
      </c>
      <c r="F38" s="9">
        <v>151.6</v>
      </c>
      <c r="G38" s="9">
        <v>151.6</v>
      </c>
    </row>
    <row r="39" spans="1:7" outlineLevel="1">
      <c r="A39" s="3" t="s">
        <v>61</v>
      </c>
      <c r="B39" s="6" t="s">
        <v>62</v>
      </c>
      <c r="C39" s="9">
        <v>12180.3</v>
      </c>
      <c r="D39" s="9">
        <v>519.1</v>
      </c>
      <c r="E39" s="12">
        <f t="shared" si="0"/>
        <v>12699.4</v>
      </c>
      <c r="F39" s="9">
        <v>12026.6</v>
      </c>
      <c r="G39" s="9">
        <v>12026.6</v>
      </c>
    </row>
    <row r="40" spans="1:7" outlineLevel="1">
      <c r="A40" s="3" t="s">
        <v>63</v>
      </c>
      <c r="B40" s="6" t="s">
        <v>64</v>
      </c>
      <c r="C40" s="9">
        <v>13263.1</v>
      </c>
      <c r="D40" s="9">
        <v>93.7</v>
      </c>
      <c r="E40" s="12">
        <f t="shared" si="0"/>
        <v>13356.800000000001</v>
      </c>
      <c r="F40" s="9">
        <v>9483.2999999999993</v>
      </c>
      <c r="G40" s="9">
        <v>8488.4</v>
      </c>
    </row>
    <row r="41" spans="1:7">
      <c r="A41" s="4" t="s">
        <v>65</v>
      </c>
      <c r="B41" s="7" t="s">
        <v>66</v>
      </c>
      <c r="C41" s="10">
        <v>67098.399999999994</v>
      </c>
      <c r="D41" s="10">
        <f>SUM(D42:D44)</f>
        <v>0</v>
      </c>
      <c r="E41" s="10">
        <f t="shared" si="0"/>
        <v>67098.399999999994</v>
      </c>
      <c r="F41" s="10">
        <v>60825</v>
      </c>
      <c r="G41" s="10">
        <v>60616.6</v>
      </c>
    </row>
    <row r="42" spans="1:7" outlineLevel="1">
      <c r="A42" s="3" t="s">
        <v>67</v>
      </c>
      <c r="B42" s="6" t="s">
        <v>68</v>
      </c>
      <c r="C42" s="9">
        <v>3020</v>
      </c>
      <c r="D42" s="9"/>
      <c r="E42" s="12">
        <f t="shared" si="0"/>
        <v>3020</v>
      </c>
      <c r="F42" s="9">
        <v>3020</v>
      </c>
      <c r="G42" s="9">
        <v>3020</v>
      </c>
    </row>
    <row r="43" spans="1:7" outlineLevel="1">
      <c r="A43" s="3" t="s">
        <v>69</v>
      </c>
      <c r="B43" s="6" t="s">
        <v>70</v>
      </c>
      <c r="C43" s="9">
        <v>44553.8</v>
      </c>
      <c r="D43" s="9"/>
      <c r="E43" s="12">
        <f t="shared" si="0"/>
        <v>44553.8</v>
      </c>
      <c r="F43" s="9">
        <v>38280.400000000001</v>
      </c>
      <c r="G43" s="9">
        <v>38072</v>
      </c>
    </row>
    <row r="44" spans="1:7" outlineLevel="1">
      <c r="A44" s="3" t="s">
        <v>71</v>
      </c>
      <c r="B44" s="6" t="s">
        <v>72</v>
      </c>
      <c r="C44" s="9">
        <v>19524.599999999999</v>
      </c>
      <c r="D44" s="9"/>
      <c r="E44" s="12">
        <f t="shared" si="0"/>
        <v>19524.599999999999</v>
      </c>
      <c r="F44" s="9">
        <v>19524.599999999999</v>
      </c>
      <c r="G44" s="9">
        <v>19524.599999999999</v>
      </c>
    </row>
    <row r="45" spans="1:7">
      <c r="A45" s="4" t="s">
        <v>73</v>
      </c>
      <c r="B45" s="7" t="s">
        <v>74</v>
      </c>
      <c r="C45" s="10">
        <v>3665.1</v>
      </c>
      <c r="D45" s="10">
        <f>D46</f>
        <v>1918.6</v>
      </c>
      <c r="E45" s="10">
        <f t="shared" si="0"/>
        <v>5583.7</v>
      </c>
      <c r="F45" s="10">
        <v>4048.9</v>
      </c>
      <c r="G45" s="10">
        <v>4048.9</v>
      </c>
    </row>
    <row r="46" spans="1:7" outlineLevel="1">
      <c r="A46" s="3" t="s">
        <v>75</v>
      </c>
      <c r="B46" s="6" t="s">
        <v>76</v>
      </c>
      <c r="C46" s="9">
        <v>3665.1</v>
      </c>
      <c r="D46" s="9">
        <f>1500+418.6</f>
        <v>1918.6</v>
      </c>
      <c r="E46" s="12">
        <f t="shared" si="0"/>
        <v>5583.7</v>
      </c>
      <c r="F46" s="9">
        <v>4048.9</v>
      </c>
      <c r="G46" s="9">
        <v>4048.9</v>
      </c>
    </row>
    <row r="47" spans="1:7">
      <c r="A47" s="4" t="s">
        <v>77</v>
      </c>
      <c r="B47" s="7" t="s">
        <v>78</v>
      </c>
      <c r="C47" s="10">
        <v>1988.6</v>
      </c>
      <c r="D47" s="10">
        <f>D49+D48</f>
        <v>71.599999999999994</v>
      </c>
      <c r="E47" s="10">
        <f t="shared" si="0"/>
        <v>2060.1999999999998</v>
      </c>
      <c r="F47" s="10">
        <v>1888.6</v>
      </c>
      <c r="G47" s="10">
        <v>1888.6</v>
      </c>
    </row>
    <row r="48" spans="1:7" outlineLevel="1">
      <c r="A48" s="3" t="s">
        <v>79</v>
      </c>
      <c r="B48" s="6" t="s">
        <v>80</v>
      </c>
      <c r="C48" s="9">
        <v>1888.6</v>
      </c>
      <c r="D48" s="9">
        <v>71.599999999999994</v>
      </c>
      <c r="E48" s="12">
        <f t="shared" si="0"/>
        <v>1960.1999999999998</v>
      </c>
      <c r="F48" s="9">
        <v>1888.6</v>
      </c>
      <c r="G48" s="9">
        <v>1888.6</v>
      </c>
    </row>
    <row r="49" spans="1:7" ht="12.75" customHeight="1" outlineLevel="1">
      <c r="A49" s="3" t="s">
        <v>81</v>
      </c>
      <c r="B49" s="6" t="s">
        <v>82</v>
      </c>
      <c r="C49" s="9">
        <v>100</v>
      </c>
      <c r="D49" s="9"/>
      <c r="E49" s="12">
        <f t="shared" si="0"/>
        <v>100</v>
      </c>
      <c r="F49" s="9"/>
      <c r="G49" s="9"/>
    </row>
    <row r="50" spans="1:7" ht="25.5">
      <c r="A50" s="4" t="s">
        <v>83</v>
      </c>
      <c r="B50" s="7" t="s">
        <v>84</v>
      </c>
      <c r="C50" s="10">
        <v>130</v>
      </c>
      <c r="D50" s="10">
        <f>D51</f>
        <v>-120</v>
      </c>
      <c r="E50" s="10">
        <f t="shared" si="0"/>
        <v>10</v>
      </c>
      <c r="F50" s="10"/>
      <c r="G50" s="10"/>
    </row>
    <row r="51" spans="1:7" ht="25.5" outlineLevel="1">
      <c r="A51" s="3" t="s">
        <v>85</v>
      </c>
      <c r="B51" s="6" t="s">
        <v>86</v>
      </c>
      <c r="C51" s="9">
        <v>130</v>
      </c>
      <c r="D51" s="9">
        <v>-120</v>
      </c>
      <c r="E51" s="12">
        <f t="shared" si="0"/>
        <v>10</v>
      </c>
      <c r="F51" s="9"/>
      <c r="G51" s="9"/>
    </row>
    <row r="52" spans="1:7" ht="13.5">
      <c r="A52" s="5" t="s">
        <v>1</v>
      </c>
      <c r="B52" s="8" t="s">
        <v>97</v>
      </c>
      <c r="C52" s="11">
        <f>C18+C21+C9+C24+C26+C32+C35+C41+C45+C47+C50</f>
        <v>677652.89999999979</v>
      </c>
      <c r="D52" s="11">
        <f>D18+D21+D9+D24+D26+D32+D35+D41+D45+D47+D50+D16</f>
        <v>25972.999999999996</v>
      </c>
      <c r="E52" s="11">
        <f>E18+E21+E9+E24+E26+E32+E35+E41+E45+E47+E50+E16</f>
        <v>703625.89999999979</v>
      </c>
      <c r="F52" s="11">
        <v>614014.5</v>
      </c>
      <c r="G52" s="11">
        <v>622794.9</v>
      </c>
    </row>
    <row r="53" spans="1:7" ht="42.75" customHeight="1">
      <c r="A53" s="1"/>
    </row>
    <row r="54" spans="1:7" ht="42.75" customHeight="1">
      <c r="A54" s="1"/>
    </row>
  </sheetData>
  <mergeCells count="2">
    <mergeCell ref="A5:G5"/>
    <mergeCell ref="F3:G3"/>
  </mergeCells>
  <pageMargins left="0.74803149606299213" right="0.19685039370078741" top="0.35433070866141736" bottom="0.39370078740157483" header="0.23622047244094491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54"/>
  <sheetViews>
    <sheetView showGridLines="0" workbookViewId="0">
      <selection activeCell="I6" sqref="I6"/>
    </sheetView>
  </sheetViews>
  <sheetFormatPr defaultRowHeight="12.75" customHeight="1" outlineLevelRow="1"/>
  <cols>
    <col min="1" max="1" width="6.7109375" customWidth="1"/>
    <col min="2" max="2" width="40.7109375" customWidth="1"/>
    <col min="3" max="3" width="14.7109375" hidden="1" customWidth="1"/>
    <col min="4" max="4" width="12.140625" hidden="1" customWidth="1"/>
    <col min="5" max="7" width="14.7109375" customWidth="1"/>
    <col min="8" max="8" width="9.140625" customWidth="1"/>
    <col min="9" max="9" width="13.140625" bestFit="1" customWidth="1"/>
  </cols>
  <sheetData>
    <row r="1" spans="1:13" ht="12.75" customHeight="1">
      <c r="A1" s="16"/>
      <c r="B1" s="16"/>
      <c r="C1" s="16"/>
      <c r="D1" s="16"/>
      <c r="E1" s="16"/>
      <c r="F1" s="16"/>
      <c r="G1" s="20" t="s">
        <v>98</v>
      </c>
      <c r="H1" s="17"/>
      <c r="I1" s="18"/>
      <c r="J1" s="19"/>
      <c r="K1" s="20"/>
      <c r="L1" s="20"/>
      <c r="M1" s="18"/>
    </row>
    <row r="2" spans="1:13" ht="12.75" customHeight="1">
      <c r="A2" s="21"/>
      <c r="B2" s="21"/>
      <c r="C2" s="21"/>
      <c r="D2" s="21"/>
      <c r="E2" s="21"/>
      <c r="F2" s="21"/>
      <c r="G2" s="25" t="s">
        <v>90</v>
      </c>
      <c r="H2" s="22"/>
      <c r="I2" s="23"/>
      <c r="J2" s="24"/>
      <c r="K2" s="25"/>
      <c r="L2" s="25"/>
      <c r="M2" s="23"/>
    </row>
    <row r="3" spans="1:13" ht="12.75" customHeight="1">
      <c r="A3" s="21"/>
      <c r="B3" s="21"/>
      <c r="C3" s="21"/>
      <c r="D3" s="21"/>
      <c r="E3" s="21"/>
      <c r="F3" s="32" t="s">
        <v>104</v>
      </c>
      <c r="G3" s="32"/>
      <c r="H3" s="22"/>
      <c r="I3" s="23"/>
      <c r="J3" s="24"/>
      <c r="K3" s="25"/>
      <c r="L3" s="25"/>
      <c r="M3" s="23"/>
    </row>
    <row r="4" spans="1:13" ht="17.25" customHeight="1">
      <c r="A4" s="21"/>
      <c r="B4" s="21"/>
      <c r="C4" s="21"/>
      <c r="D4" s="21"/>
      <c r="E4" s="21"/>
      <c r="F4" s="21"/>
      <c r="G4" s="25"/>
      <c r="H4" s="22"/>
      <c r="I4" s="23"/>
      <c r="J4" s="24"/>
      <c r="K4" s="25"/>
      <c r="L4" s="25"/>
      <c r="M4" s="23"/>
    </row>
    <row r="5" spans="1:13" ht="42" customHeight="1">
      <c r="A5" s="31" t="s">
        <v>99</v>
      </c>
      <c r="B5" s="31"/>
      <c r="C5" s="31"/>
      <c r="D5" s="31"/>
      <c r="E5" s="31"/>
      <c r="F5" s="31"/>
      <c r="G5" s="31"/>
      <c r="H5" s="27"/>
      <c r="I5" s="27"/>
      <c r="J5" s="27"/>
      <c r="K5" s="27"/>
      <c r="L5" s="27"/>
      <c r="M5" s="27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>
      <c r="A7" s="1"/>
      <c r="B7" s="1"/>
      <c r="C7" s="1"/>
      <c r="D7" s="1"/>
      <c r="E7" s="1"/>
      <c r="F7" s="1"/>
      <c r="G7" s="1" t="s">
        <v>0</v>
      </c>
      <c r="H7" s="1"/>
      <c r="I7" s="1"/>
      <c r="J7" s="1"/>
      <c r="K7" s="1"/>
      <c r="L7" s="1"/>
    </row>
    <row r="8" spans="1:13" ht="31.5" customHeight="1">
      <c r="A8" s="2" t="s">
        <v>2</v>
      </c>
      <c r="B8" s="2" t="s">
        <v>3</v>
      </c>
      <c r="C8" s="2" t="s">
        <v>92</v>
      </c>
      <c r="D8" s="2" t="s">
        <v>93</v>
      </c>
      <c r="E8" s="2" t="s">
        <v>101</v>
      </c>
      <c r="F8" s="2" t="s">
        <v>102</v>
      </c>
      <c r="G8" s="2" t="s">
        <v>103</v>
      </c>
    </row>
    <row r="9" spans="1:13">
      <c r="A9" s="4" t="s">
        <v>7</v>
      </c>
      <c r="B9" s="7" t="s">
        <v>8</v>
      </c>
      <c r="C9" s="10">
        <f>SUM(C10:C15)</f>
        <v>72727.199999999997</v>
      </c>
      <c r="D9" s="10">
        <f>SUM(D10:D15)</f>
        <v>1298.0999999999999</v>
      </c>
      <c r="E9" s="10">
        <f>C9+D9</f>
        <v>74025.3</v>
      </c>
      <c r="F9" s="10">
        <f>E9-G9</f>
        <v>61568.800000000003</v>
      </c>
      <c r="G9" s="10">
        <f>SUM(G10:G15)</f>
        <v>12456.5</v>
      </c>
    </row>
    <row r="10" spans="1:13" ht="30.75" customHeight="1" outlineLevel="1">
      <c r="A10" s="3" t="s">
        <v>9</v>
      </c>
      <c r="B10" s="6" t="s">
        <v>10</v>
      </c>
      <c r="C10" s="9">
        <v>1045.4000000000001</v>
      </c>
      <c r="D10" s="9"/>
      <c r="E10" s="12">
        <f t="shared" ref="E10:E51" si="0">C10+D10</f>
        <v>1045.4000000000001</v>
      </c>
      <c r="F10" s="12">
        <f t="shared" ref="F10:F51" si="1">E10-G10</f>
        <v>1045.4000000000001</v>
      </c>
      <c r="G10" s="9"/>
    </row>
    <row r="11" spans="1:13" ht="38.25" customHeight="1" outlineLevel="1">
      <c r="A11" s="3" t="s">
        <v>11</v>
      </c>
      <c r="B11" s="6" t="s">
        <v>12</v>
      </c>
      <c r="C11" s="9">
        <v>4018.5</v>
      </c>
      <c r="D11" s="9"/>
      <c r="E11" s="12">
        <f t="shared" si="0"/>
        <v>4018.5</v>
      </c>
      <c r="F11" s="12">
        <f t="shared" si="1"/>
        <v>4017.6</v>
      </c>
      <c r="G11" s="9">
        <v>0.9</v>
      </c>
    </row>
    <row r="12" spans="1:13" ht="40.5" customHeight="1" outlineLevel="1">
      <c r="A12" s="3" t="s">
        <v>13</v>
      </c>
      <c r="B12" s="6" t="s">
        <v>14</v>
      </c>
      <c r="C12" s="9">
        <v>25502.7</v>
      </c>
      <c r="D12" s="9"/>
      <c r="E12" s="12">
        <f t="shared" si="0"/>
        <v>25502.7</v>
      </c>
      <c r="F12" s="12">
        <f t="shared" si="1"/>
        <v>24081</v>
      </c>
      <c r="G12" s="9">
        <v>1421.7</v>
      </c>
    </row>
    <row r="13" spans="1:13" ht="38.25" outlineLevel="1">
      <c r="A13" s="3" t="s">
        <v>15</v>
      </c>
      <c r="B13" s="6" t="s">
        <v>16</v>
      </c>
      <c r="C13" s="9">
        <v>11419.3</v>
      </c>
      <c r="D13" s="9">
        <v>153</v>
      </c>
      <c r="E13" s="12">
        <f t="shared" si="0"/>
        <v>11572.3</v>
      </c>
      <c r="F13" s="12">
        <f t="shared" si="1"/>
        <v>2832.8999999999996</v>
      </c>
      <c r="G13" s="9">
        <v>8739.4</v>
      </c>
    </row>
    <row r="14" spans="1:13" outlineLevel="1">
      <c r="A14" s="3" t="s">
        <v>17</v>
      </c>
      <c r="B14" s="6" t="s">
        <v>18</v>
      </c>
      <c r="C14" s="9">
        <v>425</v>
      </c>
      <c r="D14" s="9"/>
      <c r="E14" s="12">
        <f t="shared" si="0"/>
        <v>425</v>
      </c>
      <c r="F14" s="12">
        <f t="shared" si="1"/>
        <v>425</v>
      </c>
      <c r="G14" s="9"/>
    </row>
    <row r="15" spans="1:13" outlineLevel="1">
      <c r="A15" s="3" t="s">
        <v>19</v>
      </c>
      <c r="B15" s="6" t="s">
        <v>20</v>
      </c>
      <c r="C15" s="9">
        <v>30316.3</v>
      </c>
      <c r="D15" s="9">
        <f>10+1135.1</f>
        <v>1145.0999999999999</v>
      </c>
      <c r="E15" s="12">
        <f t="shared" si="0"/>
        <v>31461.399999999998</v>
      </c>
      <c r="F15" s="12">
        <f t="shared" si="1"/>
        <v>29166.899999999998</v>
      </c>
      <c r="G15" s="9">
        <v>2294.5</v>
      </c>
    </row>
    <row r="16" spans="1:13" ht="25.5" outlineLevel="1">
      <c r="A16" s="4" t="s">
        <v>94</v>
      </c>
      <c r="B16" s="7" t="s">
        <v>100</v>
      </c>
      <c r="C16" s="10">
        <f>C17</f>
        <v>0</v>
      </c>
      <c r="D16" s="10">
        <f t="shared" ref="D16:E16" si="2">D17</f>
        <v>19</v>
      </c>
      <c r="E16" s="10">
        <f t="shared" si="2"/>
        <v>19</v>
      </c>
      <c r="F16" s="10">
        <f t="shared" si="1"/>
        <v>19</v>
      </c>
      <c r="G16" s="10">
        <f>G17</f>
        <v>0</v>
      </c>
    </row>
    <row r="17" spans="1:7" ht="38.25" customHeight="1" outlineLevel="1">
      <c r="A17" s="28" t="s">
        <v>95</v>
      </c>
      <c r="B17" s="29" t="s">
        <v>96</v>
      </c>
      <c r="C17" s="30"/>
      <c r="D17" s="30">
        <v>19</v>
      </c>
      <c r="E17" s="12">
        <f>C17+D17</f>
        <v>19</v>
      </c>
      <c r="F17" s="12">
        <f t="shared" si="1"/>
        <v>19</v>
      </c>
      <c r="G17" s="30"/>
    </row>
    <row r="18" spans="1:7">
      <c r="A18" s="4" t="s">
        <v>21</v>
      </c>
      <c r="B18" s="7" t="s">
        <v>22</v>
      </c>
      <c r="C18" s="10">
        <v>730</v>
      </c>
      <c r="D18" s="10">
        <f>D20+D19</f>
        <v>200</v>
      </c>
      <c r="E18" s="10">
        <f t="shared" si="0"/>
        <v>930</v>
      </c>
      <c r="F18" s="10">
        <f t="shared" si="1"/>
        <v>200</v>
      </c>
      <c r="G18" s="10">
        <f>G19+G20</f>
        <v>730</v>
      </c>
    </row>
    <row r="19" spans="1:7">
      <c r="A19" s="14" t="s">
        <v>87</v>
      </c>
      <c r="B19" s="15" t="s">
        <v>88</v>
      </c>
      <c r="C19" s="13"/>
      <c r="D19" s="13">
        <v>200</v>
      </c>
      <c r="E19" s="12">
        <f t="shared" si="0"/>
        <v>200</v>
      </c>
      <c r="F19" s="12">
        <f t="shared" si="1"/>
        <v>200</v>
      </c>
      <c r="G19" s="13"/>
    </row>
    <row r="20" spans="1:7" ht="12.75" customHeight="1" outlineLevel="1">
      <c r="A20" s="3" t="s">
        <v>23</v>
      </c>
      <c r="B20" s="6" t="s">
        <v>24</v>
      </c>
      <c r="C20" s="9">
        <v>730</v>
      </c>
      <c r="D20" s="9"/>
      <c r="E20" s="12">
        <f t="shared" si="0"/>
        <v>730</v>
      </c>
      <c r="F20" s="12">
        <f t="shared" si="1"/>
        <v>0</v>
      </c>
      <c r="G20" s="9">
        <v>730</v>
      </c>
    </row>
    <row r="21" spans="1:7">
      <c r="A21" s="4" t="s">
        <v>25</v>
      </c>
      <c r="B21" s="7" t="s">
        <v>26</v>
      </c>
      <c r="C21" s="10">
        <v>59877.599999999999</v>
      </c>
      <c r="D21" s="10">
        <f>D22+D23</f>
        <v>6800.5999999999995</v>
      </c>
      <c r="E21" s="10">
        <f t="shared" si="0"/>
        <v>66678.2</v>
      </c>
      <c r="F21" s="10">
        <f t="shared" si="1"/>
        <v>10964.900000000001</v>
      </c>
      <c r="G21" s="10">
        <f>G22+G23</f>
        <v>55713.299999999996</v>
      </c>
    </row>
    <row r="22" spans="1:7" outlineLevel="1">
      <c r="A22" s="3" t="s">
        <v>27</v>
      </c>
      <c r="B22" s="6" t="s">
        <v>28</v>
      </c>
      <c r="C22" s="9">
        <v>55723.5</v>
      </c>
      <c r="D22" s="9">
        <v>6631.2</v>
      </c>
      <c r="E22" s="12">
        <f t="shared" si="0"/>
        <v>62354.7</v>
      </c>
      <c r="F22" s="12">
        <f t="shared" si="1"/>
        <v>6706.5</v>
      </c>
      <c r="G22" s="9">
        <v>55648.2</v>
      </c>
    </row>
    <row r="23" spans="1:7" ht="12.75" customHeight="1" outlineLevel="1">
      <c r="A23" s="3" t="s">
        <v>29</v>
      </c>
      <c r="B23" s="6" t="s">
        <v>30</v>
      </c>
      <c r="C23" s="9">
        <v>4154.1000000000004</v>
      </c>
      <c r="D23" s="9">
        <v>169.4</v>
      </c>
      <c r="E23" s="12">
        <f t="shared" si="0"/>
        <v>4323.5</v>
      </c>
      <c r="F23" s="12">
        <f t="shared" si="1"/>
        <v>4258.3999999999996</v>
      </c>
      <c r="G23" s="9">
        <v>65.099999999999994</v>
      </c>
    </row>
    <row r="24" spans="1:7">
      <c r="A24" s="4" t="s">
        <v>31</v>
      </c>
      <c r="B24" s="7" t="s">
        <v>32</v>
      </c>
      <c r="C24" s="10">
        <v>3636.4</v>
      </c>
      <c r="D24" s="10">
        <f>D25</f>
        <v>116.6</v>
      </c>
      <c r="E24" s="10">
        <f t="shared" si="0"/>
        <v>3753</v>
      </c>
      <c r="F24" s="10">
        <f t="shared" si="1"/>
        <v>3732</v>
      </c>
      <c r="G24" s="10">
        <f>G25</f>
        <v>21</v>
      </c>
    </row>
    <row r="25" spans="1:7" ht="25.5" outlineLevel="1">
      <c r="A25" s="3" t="s">
        <v>33</v>
      </c>
      <c r="B25" s="6" t="s">
        <v>34</v>
      </c>
      <c r="C25" s="9">
        <v>3636.4</v>
      </c>
      <c r="D25" s="9">
        <v>116.6</v>
      </c>
      <c r="E25" s="12">
        <f t="shared" si="0"/>
        <v>3753</v>
      </c>
      <c r="F25" s="12">
        <f t="shared" si="1"/>
        <v>3732</v>
      </c>
      <c r="G25" s="9">
        <v>21</v>
      </c>
    </row>
    <row r="26" spans="1:7">
      <c r="A26" s="4" t="s">
        <v>35</v>
      </c>
      <c r="B26" s="7" t="s">
        <v>36</v>
      </c>
      <c r="C26" s="10">
        <f>SUM(C27:C31)</f>
        <v>370009.19999999995</v>
      </c>
      <c r="D26" s="10">
        <f>SUM(D27:D31)</f>
        <v>10415.200000000001</v>
      </c>
      <c r="E26" s="10">
        <f t="shared" si="0"/>
        <v>380424.39999999997</v>
      </c>
      <c r="F26" s="10">
        <f t="shared" si="1"/>
        <v>184818.49999999997</v>
      </c>
      <c r="G26" s="10">
        <f>SUM(G27:G31)</f>
        <v>195605.9</v>
      </c>
    </row>
    <row r="27" spans="1:7" outlineLevel="1">
      <c r="A27" s="3" t="s">
        <v>37</v>
      </c>
      <c r="B27" s="6" t="s">
        <v>38</v>
      </c>
      <c r="C27" s="9">
        <v>83280.399999999994</v>
      </c>
      <c r="D27" s="9">
        <v>3487.6</v>
      </c>
      <c r="E27" s="12">
        <f t="shared" si="0"/>
        <v>86768</v>
      </c>
      <c r="F27" s="12">
        <f t="shared" si="1"/>
        <v>86472.6</v>
      </c>
      <c r="G27" s="9">
        <v>295.39999999999998</v>
      </c>
    </row>
    <row r="28" spans="1:7" outlineLevel="1">
      <c r="A28" s="3" t="s">
        <v>39</v>
      </c>
      <c r="B28" s="6" t="s">
        <v>40</v>
      </c>
      <c r="C28" s="9">
        <v>268027.7</v>
      </c>
      <c r="D28" s="9">
        <f>5246.8+719.5</f>
        <v>5966.3</v>
      </c>
      <c r="E28" s="12">
        <f t="shared" si="0"/>
        <v>273994</v>
      </c>
      <c r="F28" s="12">
        <f t="shared" si="1"/>
        <v>79675.899999999994</v>
      </c>
      <c r="G28" s="9">
        <v>194318.1</v>
      </c>
    </row>
    <row r="29" spans="1:7" ht="23.25" customHeight="1" outlineLevel="1">
      <c r="A29" s="3" t="s">
        <v>41</v>
      </c>
      <c r="B29" s="6" t="s">
        <v>42</v>
      </c>
      <c r="C29" s="9">
        <v>120</v>
      </c>
      <c r="D29" s="9"/>
      <c r="E29" s="12">
        <f t="shared" si="0"/>
        <v>120</v>
      </c>
      <c r="F29" s="12">
        <f t="shared" si="1"/>
        <v>120</v>
      </c>
      <c r="G29" s="9"/>
    </row>
    <row r="30" spans="1:7" outlineLevel="1">
      <c r="A30" s="3" t="s">
        <v>43</v>
      </c>
      <c r="B30" s="6" t="s">
        <v>44</v>
      </c>
      <c r="C30" s="9">
        <v>9202.2999999999993</v>
      </c>
      <c r="D30" s="9">
        <f>672+93.1</f>
        <v>765.1</v>
      </c>
      <c r="E30" s="12">
        <f t="shared" si="0"/>
        <v>9967.4</v>
      </c>
      <c r="F30" s="12">
        <f t="shared" si="1"/>
        <v>9929.4</v>
      </c>
      <c r="G30" s="9">
        <v>38</v>
      </c>
    </row>
    <row r="31" spans="1:7" outlineLevel="1">
      <c r="A31" s="3" t="s">
        <v>45</v>
      </c>
      <c r="B31" s="6" t="s">
        <v>46</v>
      </c>
      <c r="C31" s="9">
        <v>9378.7999999999993</v>
      </c>
      <c r="D31" s="9">
        <v>196.2</v>
      </c>
      <c r="E31" s="12">
        <f t="shared" si="0"/>
        <v>9575</v>
      </c>
      <c r="F31" s="12">
        <f t="shared" si="1"/>
        <v>8620.6</v>
      </c>
      <c r="G31" s="9">
        <v>954.4</v>
      </c>
    </row>
    <row r="32" spans="1:7">
      <c r="A32" s="4" t="s">
        <v>47</v>
      </c>
      <c r="B32" s="7" t="s">
        <v>48</v>
      </c>
      <c r="C32" s="10">
        <v>20204.2</v>
      </c>
      <c r="D32" s="10">
        <f>D33+D34</f>
        <v>1483</v>
      </c>
      <c r="E32" s="10">
        <f t="shared" si="0"/>
        <v>21687.200000000001</v>
      </c>
      <c r="F32" s="10">
        <f t="shared" si="1"/>
        <v>19632.900000000001</v>
      </c>
      <c r="G32" s="10">
        <f>G33+G34</f>
        <v>2054.3000000000002</v>
      </c>
    </row>
    <row r="33" spans="1:7" outlineLevel="1">
      <c r="A33" s="3" t="s">
        <v>49</v>
      </c>
      <c r="B33" s="6" t="s">
        <v>50</v>
      </c>
      <c r="C33" s="9">
        <v>18071.2</v>
      </c>
      <c r="D33" s="9">
        <f>168.7+1314.3</f>
        <v>1483</v>
      </c>
      <c r="E33" s="12">
        <f t="shared" si="0"/>
        <v>19554.2</v>
      </c>
      <c r="F33" s="12">
        <f t="shared" si="1"/>
        <v>17499.900000000001</v>
      </c>
      <c r="G33" s="9">
        <v>2054.3000000000002</v>
      </c>
    </row>
    <row r="34" spans="1:7" ht="12.75" customHeight="1" outlineLevel="1">
      <c r="A34" s="3" t="s">
        <v>51</v>
      </c>
      <c r="B34" s="6" t="s">
        <v>52</v>
      </c>
      <c r="C34" s="9">
        <v>2133.1</v>
      </c>
      <c r="D34" s="9"/>
      <c r="E34" s="12">
        <f t="shared" si="0"/>
        <v>2133.1</v>
      </c>
      <c r="F34" s="12">
        <f t="shared" si="1"/>
        <v>2133.1</v>
      </c>
      <c r="G34" s="9"/>
    </row>
    <row r="35" spans="1:7">
      <c r="A35" s="4" t="s">
        <v>53</v>
      </c>
      <c r="B35" s="7" t="s">
        <v>54</v>
      </c>
      <c r="C35" s="10">
        <f>SUM(C36:C40)</f>
        <v>77586.200000000012</v>
      </c>
      <c r="D35" s="10">
        <f>SUM(D36:D40)</f>
        <v>3770.2999999999997</v>
      </c>
      <c r="E35" s="10">
        <f t="shared" si="0"/>
        <v>81356.500000000015</v>
      </c>
      <c r="F35" s="10">
        <f t="shared" si="1"/>
        <v>77664.700000000012</v>
      </c>
      <c r="G35" s="10">
        <f>SUM(G36:G40)</f>
        <v>3691.7999999999997</v>
      </c>
    </row>
    <row r="36" spans="1:7" outlineLevel="1">
      <c r="A36" s="3" t="s">
        <v>55</v>
      </c>
      <c r="B36" s="6" t="s">
        <v>56</v>
      </c>
      <c r="C36" s="9">
        <v>21062.400000000001</v>
      </c>
      <c r="D36" s="9">
        <v>1814.8</v>
      </c>
      <c r="E36" s="12">
        <f t="shared" si="0"/>
        <v>22877.200000000001</v>
      </c>
      <c r="F36" s="12">
        <f t="shared" si="1"/>
        <v>22478.3</v>
      </c>
      <c r="G36" s="9">
        <v>398.9</v>
      </c>
    </row>
    <row r="37" spans="1:7" outlineLevel="1">
      <c r="A37" s="3" t="s">
        <v>57</v>
      </c>
      <c r="B37" s="6" t="s">
        <v>58</v>
      </c>
      <c r="C37" s="9">
        <v>30919.1</v>
      </c>
      <c r="D37" s="9">
        <v>1166.8</v>
      </c>
      <c r="E37" s="12">
        <f t="shared" si="0"/>
        <v>32085.899999999998</v>
      </c>
      <c r="F37" s="12">
        <f t="shared" si="1"/>
        <v>30440.1</v>
      </c>
      <c r="G37" s="9">
        <v>1645.8</v>
      </c>
    </row>
    <row r="38" spans="1:7" ht="12.75" customHeight="1" outlineLevel="1">
      <c r="A38" s="3" t="s">
        <v>59</v>
      </c>
      <c r="B38" s="6" t="s">
        <v>60</v>
      </c>
      <c r="C38" s="9">
        <v>161.30000000000001</v>
      </c>
      <c r="D38" s="9">
        <v>175.9</v>
      </c>
      <c r="E38" s="12">
        <f t="shared" si="0"/>
        <v>337.20000000000005</v>
      </c>
      <c r="F38" s="12">
        <f t="shared" si="1"/>
        <v>337.20000000000005</v>
      </c>
      <c r="G38" s="9"/>
    </row>
    <row r="39" spans="1:7" outlineLevel="1">
      <c r="A39" s="3" t="s">
        <v>61</v>
      </c>
      <c r="B39" s="6" t="s">
        <v>62</v>
      </c>
      <c r="C39" s="9">
        <v>12180.3</v>
      </c>
      <c r="D39" s="9">
        <v>519.1</v>
      </c>
      <c r="E39" s="12">
        <f t="shared" si="0"/>
        <v>12699.4</v>
      </c>
      <c r="F39" s="12">
        <f t="shared" si="1"/>
        <v>11052.4</v>
      </c>
      <c r="G39" s="9">
        <v>1647</v>
      </c>
    </row>
    <row r="40" spans="1:7" outlineLevel="1">
      <c r="A40" s="3" t="s">
        <v>63</v>
      </c>
      <c r="B40" s="6" t="s">
        <v>64</v>
      </c>
      <c r="C40" s="9">
        <v>13263.1</v>
      </c>
      <c r="D40" s="9">
        <v>93.7</v>
      </c>
      <c r="E40" s="12">
        <f t="shared" si="0"/>
        <v>13356.800000000001</v>
      </c>
      <c r="F40" s="12">
        <f t="shared" si="1"/>
        <v>13356.7</v>
      </c>
      <c r="G40" s="9">
        <v>0.1</v>
      </c>
    </row>
    <row r="41" spans="1:7">
      <c r="A41" s="4" t="s">
        <v>65</v>
      </c>
      <c r="B41" s="7" t="s">
        <v>66</v>
      </c>
      <c r="C41" s="10">
        <v>67098.399999999994</v>
      </c>
      <c r="D41" s="10">
        <f>SUM(D42:D44)</f>
        <v>0</v>
      </c>
      <c r="E41" s="10">
        <f t="shared" si="0"/>
        <v>67098.399999999994</v>
      </c>
      <c r="F41" s="10">
        <f t="shared" si="1"/>
        <v>4779.1999999999971</v>
      </c>
      <c r="G41" s="10">
        <f>SUM(G42:G44)</f>
        <v>62319.199999999997</v>
      </c>
    </row>
    <row r="42" spans="1:7" outlineLevel="1">
      <c r="A42" s="3" t="s">
        <v>67</v>
      </c>
      <c r="B42" s="6" t="s">
        <v>68</v>
      </c>
      <c r="C42" s="9">
        <v>3020</v>
      </c>
      <c r="D42" s="9"/>
      <c r="E42" s="12">
        <f t="shared" si="0"/>
        <v>3020</v>
      </c>
      <c r="F42" s="12">
        <f t="shared" si="1"/>
        <v>3020</v>
      </c>
      <c r="G42" s="9"/>
    </row>
    <row r="43" spans="1:7" outlineLevel="1">
      <c r="A43" s="3" t="s">
        <v>69</v>
      </c>
      <c r="B43" s="6" t="s">
        <v>70</v>
      </c>
      <c r="C43" s="9">
        <v>44553.8</v>
      </c>
      <c r="D43" s="9"/>
      <c r="E43" s="12">
        <f t="shared" si="0"/>
        <v>44553.8</v>
      </c>
      <c r="F43" s="12">
        <f t="shared" si="1"/>
        <v>1759.2000000000044</v>
      </c>
      <c r="G43" s="9">
        <v>42794.6</v>
      </c>
    </row>
    <row r="44" spans="1:7" outlineLevel="1">
      <c r="A44" s="3" t="s">
        <v>71</v>
      </c>
      <c r="B44" s="6" t="s">
        <v>72</v>
      </c>
      <c r="C44" s="9">
        <v>19524.599999999999</v>
      </c>
      <c r="D44" s="9"/>
      <c r="E44" s="12">
        <f t="shared" si="0"/>
        <v>19524.599999999999</v>
      </c>
      <c r="F44" s="12">
        <f t="shared" si="1"/>
        <v>0</v>
      </c>
      <c r="G44" s="9">
        <v>19524.599999999999</v>
      </c>
    </row>
    <row r="45" spans="1:7">
      <c r="A45" s="4" t="s">
        <v>73</v>
      </c>
      <c r="B45" s="7" t="s">
        <v>74</v>
      </c>
      <c r="C45" s="10">
        <v>3665.1</v>
      </c>
      <c r="D45" s="10">
        <f>D46</f>
        <v>1918.6</v>
      </c>
      <c r="E45" s="10">
        <f t="shared" si="0"/>
        <v>5583.7</v>
      </c>
      <c r="F45" s="10">
        <f t="shared" si="1"/>
        <v>5499</v>
      </c>
      <c r="G45" s="10">
        <f>G46</f>
        <v>84.7</v>
      </c>
    </row>
    <row r="46" spans="1:7" outlineLevel="1">
      <c r="A46" s="3" t="s">
        <v>75</v>
      </c>
      <c r="B46" s="6" t="s">
        <v>76</v>
      </c>
      <c r="C46" s="9">
        <v>3665.1</v>
      </c>
      <c r="D46" s="9">
        <f>1500+418.6</f>
        <v>1918.6</v>
      </c>
      <c r="E46" s="12">
        <f t="shared" si="0"/>
        <v>5583.7</v>
      </c>
      <c r="F46" s="12">
        <f t="shared" si="1"/>
        <v>5499</v>
      </c>
      <c r="G46" s="9">
        <v>84.7</v>
      </c>
    </row>
    <row r="47" spans="1:7">
      <c r="A47" s="4" t="s">
        <v>77</v>
      </c>
      <c r="B47" s="7" t="s">
        <v>78</v>
      </c>
      <c r="C47" s="10">
        <v>1988.6</v>
      </c>
      <c r="D47" s="10">
        <f>D49+D48</f>
        <v>71.599999999999994</v>
      </c>
      <c r="E47" s="10">
        <f t="shared" si="0"/>
        <v>2060.1999999999998</v>
      </c>
      <c r="F47" s="10">
        <f t="shared" si="1"/>
        <v>2060.1999999999998</v>
      </c>
      <c r="G47" s="10">
        <f>G48+G49</f>
        <v>0</v>
      </c>
    </row>
    <row r="48" spans="1:7" outlineLevel="1">
      <c r="A48" s="3" t="s">
        <v>79</v>
      </c>
      <c r="B48" s="6" t="s">
        <v>80</v>
      </c>
      <c r="C48" s="9">
        <v>1888.6</v>
      </c>
      <c r="D48" s="9">
        <v>71.599999999999994</v>
      </c>
      <c r="E48" s="12">
        <f t="shared" si="0"/>
        <v>1960.1999999999998</v>
      </c>
      <c r="F48" s="12">
        <f t="shared" si="1"/>
        <v>1960.1999999999998</v>
      </c>
      <c r="G48" s="9"/>
    </row>
    <row r="49" spans="1:7" ht="12.75" customHeight="1" outlineLevel="1">
      <c r="A49" s="3" t="s">
        <v>81</v>
      </c>
      <c r="B49" s="6" t="s">
        <v>82</v>
      </c>
      <c r="C49" s="9">
        <v>100</v>
      </c>
      <c r="D49" s="9"/>
      <c r="E49" s="12">
        <f t="shared" si="0"/>
        <v>100</v>
      </c>
      <c r="F49" s="12">
        <f t="shared" si="1"/>
        <v>100</v>
      </c>
      <c r="G49" s="9"/>
    </row>
    <row r="50" spans="1:7" ht="25.5">
      <c r="A50" s="4" t="s">
        <v>83</v>
      </c>
      <c r="B50" s="7" t="s">
        <v>84</v>
      </c>
      <c r="C50" s="10">
        <v>130</v>
      </c>
      <c r="D50" s="10">
        <f>D51</f>
        <v>-120</v>
      </c>
      <c r="E50" s="10">
        <f t="shared" si="0"/>
        <v>10</v>
      </c>
      <c r="F50" s="10">
        <f t="shared" si="1"/>
        <v>10</v>
      </c>
      <c r="G50" s="10">
        <f>G51</f>
        <v>0</v>
      </c>
    </row>
    <row r="51" spans="1:7" ht="25.5" outlineLevel="1">
      <c r="A51" s="3" t="s">
        <v>85</v>
      </c>
      <c r="B51" s="6" t="s">
        <v>86</v>
      </c>
      <c r="C51" s="9">
        <v>130</v>
      </c>
      <c r="D51" s="9">
        <v>-120</v>
      </c>
      <c r="E51" s="12">
        <f t="shared" si="0"/>
        <v>10</v>
      </c>
      <c r="F51" s="12">
        <f t="shared" si="1"/>
        <v>10</v>
      </c>
      <c r="G51" s="9"/>
    </row>
    <row r="52" spans="1:7" ht="13.5">
      <c r="A52" s="5" t="s">
        <v>1</v>
      </c>
      <c r="B52" s="8" t="s">
        <v>97</v>
      </c>
      <c r="C52" s="11">
        <f>C18+C21+C9+C24+C26+C32+C35+C41+C45+C47+C50</f>
        <v>677652.89999999979</v>
      </c>
      <c r="D52" s="11">
        <f>D18+D21+D9+D24+D26+D32+D35+D41+D45+D47+D50+D16</f>
        <v>25972.999999999996</v>
      </c>
      <c r="E52" s="11">
        <f>E18+E21+E9+E24+E26+E32+E35+E41+E45+E47+E50+E16</f>
        <v>703625.89999999979</v>
      </c>
      <c r="F52" s="11">
        <f t="shared" ref="F52:G52" si="3">F18+F21+F9+F24+F26+F32+F35+F41+F45+F47+F50+F16</f>
        <v>370949.2</v>
      </c>
      <c r="G52" s="11">
        <f t="shared" si="3"/>
        <v>332676.69999999995</v>
      </c>
    </row>
    <row r="53" spans="1:7" ht="42.75" customHeight="1">
      <c r="A53" s="1"/>
    </row>
    <row r="54" spans="1:7" ht="42.75" customHeight="1">
      <c r="A54" s="1"/>
    </row>
  </sheetData>
  <mergeCells count="2">
    <mergeCell ref="A5:G5"/>
    <mergeCell ref="F3:G3"/>
  </mergeCells>
  <pageMargins left="0.74803149606299213" right="0.19685039370078741" top="0.35433070866141736" bottom="0.39370078740157483" header="0.23622047244094491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Прил 9</vt:lpstr>
      <vt:lpstr>Прил 10</vt:lpstr>
      <vt:lpstr>'Прил 10'!APPT</vt:lpstr>
      <vt:lpstr>'Прил 9'!APPT</vt:lpstr>
      <vt:lpstr>'Прил 10'!FIO</vt:lpstr>
      <vt:lpstr>'Прил 9'!FIO</vt:lpstr>
      <vt:lpstr>'Прил 10'!SIGN</vt:lpstr>
      <vt:lpstr>'Прил 9'!SIGN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nvp</cp:lastModifiedBy>
  <cp:lastPrinted>2011-04-13T12:59:40Z</cp:lastPrinted>
  <dcterms:created xsi:type="dcterms:W3CDTF">2002-03-11T10:22:12Z</dcterms:created>
  <dcterms:modified xsi:type="dcterms:W3CDTF">2012-07-18T04:14:39Z</dcterms:modified>
</cp:coreProperties>
</file>