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7440" activeTab="0"/>
  </bookViews>
  <sheets>
    <sheet name="01.01.12г." sheetId="1" r:id="rId1"/>
  </sheets>
  <definedNames>
    <definedName name="_xlnm.Print_Area" localSheetId="0">'01.01.12г.'!$A$1:$F$70</definedName>
  </definedNames>
  <calcPr fullCalcOnLoad="1"/>
</workbook>
</file>

<file path=xl/sharedStrings.xml><?xml version="1.0" encoding="utf-8"?>
<sst xmlns="http://schemas.openxmlformats.org/spreadsheetml/2006/main" count="106" uniqueCount="73">
  <si>
    <t>Наименование объекта</t>
  </si>
  <si>
    <t>Коды бюджетной классификации</t>
  </si>
  <si>
    <t>% исполнения</t>
  </si>
  <si>
    <t>Отклонения</t>
  </si>
  <si>
    <t xml:space="preserve"> на отчетный период</t>
  </si>
  <si>
    <t>к плану на год</t>
  </si>
  <si>
    <t>к плану на отчетный период</t>
  </si>
  <si>
    <t>от плана на год</t>
  </si>
  <si>
    <t>от плана на отчетный период</t>
  </si>
  <si>
    <t>Итого по отрасли</t>
  </si>
  <si>
    <t>Всего капитальное строительство</t>
  </si>
  <si>
    <t>(руб.)</t>
  </si>
  <si>
    <t>0500</t>
  </si>
  <si>
    <t>0800</t>
  </si>
  <si>
    <t>1000</t>
  </si>
  <si>
    <t>0700</t>
  </si>
  <si>
    <t>Приобретение жилья молодым семьям</t>
  </si>
  <si>
    <t>0701 1020102 003 310</t>
  </si>
  <si>
    <t>стоительство спортзала к школе х. Вертячий</t>
  </si>
  <si>
    <t>строительство школы на 704 учащихся в р.п. Городище</t>
  </si>
  <si>
    <t>Приобретение жилья для детей-сирот</t>
  </si>
  <si>
    <t>1003 1040200 501 262</t>
  </si>
  <si>
    <t>0801 1020102 003 310</t>
  </si>
  <si>
    <t>0502 1020102 003 310</t>
  </si>
  <si>
    <t>Водоснабжение п. Царицын</t>
  </si>
  <si>
    <t>Котельная к школе п. Каменный</t>
  </si>
  <si>
    <t>Котельная к школе п. Новая Надежда</t>
  </si>
  <si>
    <t>Котельная к школе х. Песковатка</t>
  </si>
  <si>
    <t>0702 1020102 003 310</t>
  </si>
  <si>
    <t>1003 5053600 005 310</t>
  </si>
  <si>
    <t>Реконструкция водоснабжения в р.п Новый Рогачик</t>
  </si>
  <si>
    <t>0702 5220000 003 310</t>
  </si>
  <si>
    <t>Газоснабжение п.Кузьмичи</t>
  </si>
  <si>
    <t>проектно-сметная документация д/с в п. Карповка</t>
  </si>
  <si>
    <t>Газоснабжение п. Самофаловка</t>
  </si>
  <si>
    <t>Газоснабжение х. Вертячий</t>
  </si>
  <si>
    <t>0502 1001100 003 310</t>
  </si>
  <si>
    <t>0502 1020102 003 226</t>
  </si>
  <si>
    <t>0502 5220902 003 310</t>
  </si>
  <si>
    <t>0801 1020102 003 226</t>
  </si>
  <si>
    <t>Проект ДК в х. Паньшино</t>
  </si>
  <si>
    <t>Спортзал школа х. Вертячий</t>
  </si>
  <si>
    <t>0702 1020102 003 226</t>
  </si>
  <si>
    <t>Газоснабжение п.Котлубань(проект)</t>
  </si>
  <si>
    <t>0501 5221403 003 310</t>
  </si>
  <si>
    <t>Жилой дом в р.п. Городище, проектирование и строительство</t>
  </si>
  <si>
    <t>0502 5220902 003 226</t>
  </si>
  <si>
    <t>Газификация двух восьмиквартирных домов в п.Новый Рогачик</t>
  </si>
  <si>
    <t>0502 5220903 003 310</t>
  </si>
  <si>
    <t>1003 7951200 501 262</t>
  </si>
  <si>
    <t>Газоснабжение Кузьмичи</t>
  </si>
  <si>
    <t>Проект ДК в п. Новая Надежда</t>
  </si>
  <si>
    <t>0501 1020200 003 310</t>
  </si>
  <si>
    <t>В.В. Титивкин</t>
  </si>
  <si>
    <t>0501 0980102 003 310</t>
  </si>
  <si>
    <t>0501 0980202 003 310</t>
  </si>
  <si>
    <t>Переселение граждан из аварийного жилищного фонда</t>
  </si>
  <si>
    <t>Фактически профинансировано на 01.01.12г.</t>
  </si>
  <si>
    <t>Строительство ДК в х. Паньшино</t>
  </si>
  <si>
    <t>Экспертиза проекта ДК в п. Каменный</t>
  </si>
  <si>
    <t>Газоснабжение х. Сакарка(Паньшино)</t>
  </si>
  <si>
    <t>Газификация в п. Каменный</t>
  </si>
  <si>
    <t>1003 5220805 501 262</t>
  </si>
  <si>
    <t>1003 5222500 501 262</t>
  </si>
  <si>
    <t>1003 1008820 501 262</t>
  </si>
  <si>
    <t>Внутрипоселковый газопровод с. Студено-Яблоневка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</si>
  <si>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</si>
  <si>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по капитальным вложениям в разрезе объектов строительства за 2011 год</t>
  </si>
  <si>
    <t>по Городищенскому муниципальному району</t>
  </si>
  <si>
    <t>Приложение № 10</t>
  </si>
  <si>
    <t>Предусмотрено в бюджете муниципального образования на 2011 год</t>
  </si>
  <si>
    <t>к решению Городищенской районной Думы</t>
  </si>
  <si>
    <t>№ 562 от 28.06.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</si>
</sst>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49" fontId="9" fillId="19" borderId="10" xfId="0" applyNumberFormat="1" applyFont="1" applyFill="1" applyBorder="1" applyAlignment="1">
      <alignment horizontal="left" vertical="center" wrapText="1"/>
    </xf>
    <xf numFmtId="3" fontId="9" fillId="19" borderId="10" xfId="0" applyNumberFormat="1" applyFont="1" applyFill="1" applyBorder="1" applyAlignment="1">
      <alignment horizontal="center" vertical="center" wrapText="1"/>
    </xf>
    <xf numFmtId="164" fontId="9" fillId="19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vertical="center" wrapText="1"/>
    </xf>
    <xf numFmtId="164" fontId="9" fillId="36" borderId="10" xfId="0" applyNumberFormat="1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2" xfId="0" applyFont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49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left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2" fontId="9" fillId="35" borderId="15" xfId="0" applyNumberFormat="1" applyFont="1" applyFill="1" applyBorder="1" applyAlignment="1">
      <alignment horizontal="left" vertical="center" wrapText="1"/>
    </xf>
    <xf numFmtId="2" fontId="5" fillId="35" borderId="15" xfId="0" applyNumberFormat="1" applyFont="1" applyFill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left" vertical="center" wrapText="1"/>
    </xf>
    <xf numFmtId="2" fontId="9" fillId="34" borderId="15" xfId="0" applyNumberFormat="1" applyFont="1" applyFill="1" applyBorder="1" applyAlignment="1">
      <alignment horizontal="left" vertical="center" wrapText="1"/>
    </xf>
    <xf numFmtId="2" fontId="9" fillId="19" borderId="15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view="pageBreakPreview" zoomScale="60" zoomScaleNormal="75" zoomScalePageLayoutView="0" workbookViewId="0" topLeftCell="A1">
      <selection activeCell="C3" sqref="C3:E3"/>
    </sheetView>
  </sheetViews>
  <sheetFormatPr defaultColWidth="9.140625" defaultRowHeight="12.75"/>
  <cols>
    <col min="1" max="1" width="66.7109375" style="3" customWidth="1"/>
    <col min="2" max="2" width="47.8515625" style="1" customWidth="1"/>
    <col min="3" max="3" width="26.8515625" style="1" customWidth="1"/>
    <col min="4" max="4" width="27.7109375" style="1" hidden="1" customWidth="1"/>
    <col min="5" max="5" width="29.421875" style="1" customWidth="1"/>
    <col min="6" max="6" width="18.8515625" style="1" hidden="1" customWidth="1"/>
    <col min="7" max="7" width="18.140625" style="1" hidden="1" customWidth="1"/>
    <col min="8" max="8" width="22.00390625" style="1" hidden="1" customWidth="1"/>
    <col min="9" max="9" width="30.00390625" style="1" hidden="1" customWidth="1"/>
    <col min="10" max="13" width="18.140625" style="1" customWidth="1"/>
    <col min="14" max="16384" width="9.140625" style="1" customWidth="1"/>
  </cols>
  <sheetData>
    <row r="1" spans="2:9" ht="21">
      <c r="B1" s="39"/>
      <c r="C1" s="66" t="s">
        <v>69</v>
      </c>
      <c r="D1" s="66"/>
      <c r="E1" s="66"/>
      <c r="F1" s="39"/>
      <c r="G1" s="39"/>
      <c r="H1" s="39"/>
      <c r="I1" s="39"/>
    </row>
    <row r="2" spans="2:10" ht="21">
      <c r="B2" s="68" t="s">
        <v>71</v>
      </c>
      <c r="C2" s="68"/>
      <c r="D2" s="68"/>
      <c r="E2" s="68"/>
      <c r="F2" s="52"/>
      <c r="G2" s="52"/>
      <c r="H2" s="52"/>
      <c r="I2" s="52"/>
      <c r="J2" s="52"/>
    </row>
    <row r="3" spans="2:9" ht="21">
      <c r="B3" s="39"/>
      <c r="C3" s="67" t="s">
        <v>72</v>
      </c>
      <c r="D3" s="67"/>
      <c r="E3" s="67"/>
      <c r="F3" s="39"/>
      <c r="G3" s="39"/>
      <c r="H3" s="39"/>
      <c r="I3" s="39"/>
    </row>
    <row r="4" s="38" customFormat="1" ht="20.25" customHeight="1"/>
    <row r="5" spans="1:12" s="6" customFormat="1" ht="21" customHeight="1">
      <c r="A5" s="69" t="s">
        <v>67</v>
      </c>
      <c r="B5" s="69"/>
      <c r="C5" s="69"/>
      <c r="D5" s="69"/>
      <c r="E5" s="69"/>
      <c r="F5" s="69"/>
      <c r="G5" s="69"/>
      <c r="H5" s="69"/>
      <c r="I5" s="69"/>
      <c r="J5" s="7"/>
      <c r="K5" s="7"/>
      <c r="L5" s="7"/>
    </row>
    <row r="6" spans="1:12" s="6" customFormat="1" ht="22.5">
      <c r="A6" s="69" t="s">
        <v>68</v>
      </c>
      <c r="B6" s="69"/>
      <c r="C6" s="69"/>
      <c r="D6" s="69"/>
      <c r="E6" s="69"/>
      <c r="F6" s="69"/>
      <c r="G6" s="69"/>
      <c r="H6" s="69"/>
      <c r="I6" s="69"/>
      <c r="J6" s="8"/>
      <c r="K6" s="8"/>
      <c r="L6" s="8"/>
    </row>
    <row r="7" spans="1:12" s="6" customFormat="1" ht="23.25" thickBot="1">
      <c r="A7" s="40"/>
      <c r="B7" s="40"/>
      <c r="C7" s="40"/>
      <c r="D7" s="40"/>
      <c r="E7" s="42" t="s">
        <v>11</v>
      </c>
      <c r="F7" s="40"/>
      <c r="G7" s="40"/>
      <c r="H7" s="40"/>
      <c r="I7" s="40"/>
      <c r="J7" s="8"/>
      <c r="K7" s="8"/>
      <c r="L7" s="8"/>
    </row>
    <row r="8" spans="1:12" s="16" customFormat="1" ht="22.5" customHeight="1">
      <c r="A8" s="61" t="s">
        <v>0</v>
      </c>
      <c r="B8" s="63" t="s">
        <v>1</v>
      </c>
      <c r="C8" s="70" t="s">
        <v>70</v>
      </c>
      <c r="D8" s="41"/>
      <c r="E8" s="63" t="s">
        <v>57</v>
      </c>
      <c r="F8" s="63" t="s">
        <v>2</v>
      </c>
      <c r="G8" s="63"/>
      <c r="H8" s="63" t="s">
        <v>3</v>
      </c>
      <c r="I8" s="63"/>
      <c r="J8" s="26"/>
      <c r="K8" s="26"/>
      <c r="L8" s="26"/>
    </row>
    <row r="9" spans="1:9" s="11" customFormat="1" ht="96" customHeight="1">
      <c r="A9" s="62"/>
      <c r="B9" s="64"/>
      <c r="C9" s="71"/>
      <c r="D9" s="28" t="s">
        <v>4</v>
      </c>
      <c r="E9" s="65"/>
      <c r="F9" s="28" t="s">
        <v>5</v>
      </c>
      <c r="G9" s="28" t="s">
        <v>6</v>
      </c>
      <c r="H9" s="28" t="s">
        <v>7</v>
      </c>
      <c r="I9" s="28" t="s">
        <v>8</v>
      </c>
    </row>
    <row r="10" spans="1:9" s="32" customFormat="1" ht="22.5">
      <c r="A10" s="53" t="s">
        <v>41</v>
      </c>
      <c r="B10" s="36" t="s">
        <v>42</v>
      </c>
      <c r="C10" s="30">
        <v>12886.4</v>
      </c>
      <c r="D10" s="30">
        <v>12886.4</v>
      </c>
      <c r="E10" s="30">
        <v>12886.4</v>
      </c>
      <c r="F10" s="31">
        <f aca="true" t="shared" si="0" ref="F10:F17">E10/C10*100</f>
        <v>100</v>
      </c>
      <c r="G10" s="31">
        <f aca="true" t="shared" si="1" ref="G10:G17">E10/D10*100</f>
        <v>100</v>
      </c>
      <c r="H10" s="30">
        <f aca="true" t="shared" si="2" ref="H10:H15">C10-E10</f>
        <v>0</v>
      </c>
      <c r="I10" s="30">
        <f aca="true" t="shared" si="3" ref="I10:I15">D10-E10</f>
        <v>0</v>
      </c>
    </row>
    <row r="11" spans="1:9" s="32" customFormat="1" ht="22.5">
      <c r="A11" s="53" t="s">
        <v>9</v>
      </c>
      <c r="B11" s="43" t="s">
        <v>15</v>
      </c>
      <c r="C11" s="44">
        <f>C10</f>
        <v>12886.4</v>
      </c>
      <c r="D11" s="44" t="s">
        <v>66</v>
      </c>
      <c r="E11" s="44">
        <f>E10</f>
        <v>12886.4</v>
      </c>
      <c r="F11" s="31">
        <f t="shared" si="0"/>
        <v>100</v>
      </c>
      <c r="G11" s="31" t="e">
        <f t="shared" si="1"/>
        <v>#VALUE!</v>
      </c>
      <c r="H11" s="44">
        <f t="shared" si="2"/>
        <v>0</v>
      </c>
      <c r="I11" s="44" t="e">
        <f t="shared" si="3"/>
        <v>#VALUE!</v>
      </c>
    </row>
    <row r="12" spans="1:9" s="32" customFormat="1" ht="32.25" customHeight="1">
      <c r="A12" s="53" t="s">
        <v>40</v>
      </c>
      <c r="B12" s="29" t="s">
        <v>39</v>
      </c>
      <c r="C12" s="30">
        <v>94227.72</v>
      </c>
      <c r="D12" s="30">
        <v>94227.72</v>
      </c>
      <c r="E12" s="37">
        <v>85064.78</v>
      </c>
      <c r="F12" s="31">
        <f t="shared" si="0"/>
        <v>90.27574900464535</v>
      </c>
      <c r="G12" s="31">
        <f t="shared" si="1"/>
        <v>90.27574900464535</v>
      </c>
      <c r="H12" s="30">
        <f t="shared" si="2"/>
        <v>9162.940000000002</v>
      </c>
      <c r="I12" s="30">
        <f t="shared" si="3"/>
        <v>9162.940000000002</v>
      </c>
    </row>
    <row r="13" spans="1:9" s="32" customFormat="1" ht="36.75" customHeight="1">
      <c r="A13" s="53" t="s">
        <v>58</v>
      </c>
      <c r="B13" s="29" t="s">
        <v>22</v>
      </c>
      <c r="C13" s="30">
        <v>325421.4</v>
      </c>
      <c r="D13" s="30">
        <v>325421.4</v>
      </c>
      <c r="E13" s="30">
        <v>277292.12</v>
      </c>
      <c r="F13" s="31">
        <f t="shared" si="0"/>
        <v>85.21016749359444</v>
      </c>
      <c r="G13" s="31">
        <f t="shared" si="1"/>
        <v>85.21016749359444</v>
      </c>
      <c r="H13" s="30">
        <f t="shared" si="2"/>
        <v>48129.28000000003</v>
      </c>
      <c r="I13" s="30">
        <f t="shared" si="3"/>
        <v>48129.28000000003</v>
      </c>
    </row>
    <row r="14" spans="1:9" s="32" customFormat="1" ht="36.75" customHeight="1">
      <c r="A14" s="53" t="s">
        <v>59</v>
      </c>
      <c r="B14" s="33" t="s">
        <v>39</v>
      </c>
      <c r="C14" s="30">
        <v>31200</v>
      </c>
      <c r="D14" s="30">
        <v>31200</v>
      </c>
      <c r="E14" s="30"/>
      <c r="F14" s="31">
        <f t="shared" si="0"/>
        <v>0</v>
      </c>
      <c r="G14" s="31">
        <f t="shared" si="1"/>
        <v>0</v>
      </c>
      <c r="H14" s="30">
        <f t="shared" si="2"/>
        <v>31200</v>
      </c>
      <c r="I14" s="30">
        <f t="shared" si="3"/>
        <v>31200</v>
      </c>
    </row>
    <row r="15" spans="1:9" s="32" customFormat="1" ht="36.75" customHeight="1">
      <c r="A15" s="53" t="s">
        <v>51</v>
      </c>
      <c r="B15" s="29" t="s">
        <v>39</v>
      </c>
      <c r="C15" s="30">
        <v>584289.94</v>
      </c>
      <c r="D15" s="30">
        <v>584289.94</v>
      </c>
      <c r="E15" s="30"/>
      <c r="F15" s="31">
        <f t="shared" si="0"/>
        <v>0</v>
      </c>
      <c r="G15" s="31">
        <f t="shared" si="1"/>
        <v>0</v>
      </c>
      <c r="H15" s="30">
        <f t="shared" si="2"/>
        <v>584289.94</v>
      </c>
      <c r="I15" s="30">
        <f t="shared" si="3"/>
        <v>584289.94</v>
      </c>
    </row>
    <row r="16" spans="1:9" s="46" customFormat="1" ht="24.75" customHeight="1">
      <c r="A16" s="54" t="s">
        <v>9</v>
      </c>
      <c r="B16" s="43" t="s">
        <v>13</v>
      </c>
      <c r="C16" s="44">
        <f>C13+C12+C15+C14</f>
        <v>1035139.0599999999</v>
      </c>
      <c r="D16" s="44">
        <f>D13+D12+D15+D14</f>
        <v>1035139.0599999999</v>
      </c>
      <c r="E16" s="44">
        <f>E13+E12+E15+E14</f>
        <v>362356.9</v>
      </c>
      <c r="F16" s="45">
        <f t="shared" si="0"/>
        <v>35.00562523454578</v>
      </c>
      <c r="G16" s="45">
        <f t="shared" si="1"/>
        <v>35.00562523454578</v>
      </c>
      <c r="H16" s="44">
        <f>H12+H13+H14+H15</f>
        <v>672782.1599999999</v>
      </c>
      <c r="I16" s="44">
        <f>I12+I13+I14+I15</f>
        <v>672782.1599999999</v>
      </c>
    </row>
    <row r="17" spans="1:9" s="32" customFormat="1" ht="24.75" customHeight="1">
      <c r="A17" s="53" t="s">
        <v>50</v>
      </c>
      <c r="B17" s="33" t="s">
        <v>23</v>
      </c>
      <c r="C17" s="30">
        <v>30484.29</v>
      </c>
      <c r="D17" s="30">
        <v>30484.29</v>
      </c>
      <c r="E17" s="30">
        <v>30484.29</v>
      </c>
      <c r="F17" s="31">
        <f t="shared" si="0"/>
        <v>100</v>
      </c>
      <c r="G17" s="31">
        <f t="shared" si="1"/>
        <v>100</v>
      </c>
      <c r="H17" s="30">
        <f aca="true" t="shared" si="4" ref="H17:H37">C17-E17</f>
        <v>0</v>
      </c>
      <c r="I17" s="30">
        <f aca="true" t="shared" si="5" ref="I17:I37">D17-E17</f>
        <v>0</v>
      </c>
    </row>
    <row r="18" spans="1:9" s="32" customFormat="1" ht="24.75" customHeight="1" hidden="1">
      <c r="A18" s="53" t="s">
        <v>35</v>
      </c>
      <c r="B18" s="33" t="s">
        <v>23</v>
      </c>
      <c r="C18" s="30"/>
      <c r="D18" s="30"/>
      <c r="E18" s="30"/>
      <c r="F18" s="31" t="e">
        <f aca="true" t="shared" si="6" ref="F18:F37">E18/C18*100</f>
        <v>#DIV/0!</v>
      </c>
      <c r="G18" s="31" t="e">
        <f aca="true" t="shared" si="7" ref="G18:G37">E18/D18*100</f>
        <v>#DIV/0!</v>
      </c>
      <c r="H18" s="30">
        <f t="shared" si="4"/>
        <v>0</v>
      </c>
      <c r="I18" s="30">
        <f t="shared" si="5"/>
        <v>0</v>
      </c>
    </row>
    <row r="19" spans="1:9" s="32" customFormat="1" ht="45" customHeight="1">
      <c r="A19" s="53" t="s">
        <v>65</v>
      </c>
      <c r="B19" s="33" t="s">
        <v>37</v>
      </c>
      <c r="C19" s="30">
        <v>100000</v>
      </c>
      <c r="D19" s="30">
        <v>100000</v>
      </c>
      <c r="E19" s="30"/>
      <c r="F19" s="31">
        <f t="shared" si="6"/>
        <v>0</v>
      </c>
      <c r="G19" s="31">
        <f t="shared" si="7"/>
        <v>0</v>
      </c>
      <c r="H19" s="30">
        <f t="shared" si="4"/>
        <v>100000</v>
      </c>
      <c r="I19" s="30">
        <f t="shared" si="5"/>
        <v>100000</v>
      </c>
    </row>
    <row r="20" spans="1:9" s="32" customFormat="1" ht="45" customHeight="1">
      <c r="A20" s="53" t="s">
        <v>65</v>
      </c>
      <c r="B20" s="33" t="s">
        <v>23</v>
      </c>
      <c r="C20" s="30">
        <v>7300000</v>
      </c>
      <c r="D20" s="30">
        <v>7300000</v>
      </c>
      <c r="E20" s="30"/>
      <c r="F20" s="31">
        <f t="shared" si="6"/>
        <v>0</v>
      </c>
      <c r="G20" s="31">
        <f t="shared" si="7"/>
        <v>0</v>
      </c>
      <c r="H20" s="30">
        <f t="shared" si="4"/>
        <v>7300000</v>
      </c>
      <c r="I20" s="30">
        <f t="shared" si="5"/>
        <v>7300000</v>
      </c>
    </row>
    <row r="21" spans="1:9" s="32" customFormat="1" ht="47.25" customHeight="1">
      <c r="A21" s="53" t="s">
        <v>45</v>
      </c>
      <c r="B21" s="33" t="s">
        <v>52</v>
      </c>
      <c r="C21" s="30">
        <v>2500000</v>
      </c>
      <c r="D21" s="30">
        <v>2500000</v>
      </c>
      <c r="E21" s="30">
        <v>2214433</v>
      </c>
      <c r="F21" s="31">
        <f t="shared" si="6"/>
        <v>88.57732</v>
      </c>
      <c r="G21" s="31">
        <f t="shared" si="7"/>
        <v>88.57732</v>
      </c>
      <c r="H21" s="30">
        <f t="shared" si="4"/>
        <v>285567</v>
      </c>
      <c r="I21" s="30">
        <f t="shared" si="5"/>
        <v>285567</v>
      </c>
    </row>
    <row r="22" spans="1:9" s="32" customFormat="1" ht="51.75" customHeight="1" hidden="1">
      <c r="A22" s="53"/>
      <c r="B22" s="33"/>
      <c r="C22" s="30"/>
      <c r="D22" s="30"/>
      <c r="E22" s="30"/>
      <c r="F22" s="31" t="e">
        <f t="shared" si="6"/>
        <v>#DIV/0!</v>
      </c>
      <c r="G22" s="31" t="e">
        <f t="shared" si="7"/>
        <v>#DIV/0!</v>
      </c>
      <c r="H22" s="30">
        <f t="shared" si="4"/>
        <v>0</v>
      </c>
      <c r="I22" s="30">
        <f t="shared" si="5"/>
        <v>0</v>
      </c>
    </row>
    <row r="23" spans="1:9" s="32" customFormat="1" ht="50.25" customHeight="1">
      <c r="A23" s="53" t="s">
        <v>45</v>
      </c>
      <c r="B23" s="33" t="s">
        <v>44</v>
      </c>
      <c r="C23" s="30">
        <f>10005100+1000502</f>
        <v>11005602</v>
      </c>
      <c r="D23" s="30">
        <f>10005100+1000502</f>
        <v>11005602</v>
      </c>
      <c r="E23" s="30">
        <v>1874500.8</v>
      </c>
      <c r="F23" s="31">
        <f t="shared" si="6"/>
        <v>17.032242307145033</v>
      </c>
      <c r="G23" s="31">
        <f t="shared" si="7"/>
        <v>17.032242307145033</v>
      </c>
      <c r="H23" s="30">
        <f t="shared" si="4"/>
        <v>9131101.2</v>
      </c>
      <c r="I23" s="30">
        <f t="shared" si="5"/>
        <v>9131101.2</v>
      </c>
    </row>
    <row r="24" spans="1:9" s="32" customFormat="1" ht="24" customHeight="1" hidden="1">
      <c r="A24" s="53"/>
      <c r="B24" s="33"/>
      <c r="C24" s="30"/>
      <c r="D24" s="30"/>
      <c r="E24" s="30"/>
      <c r="F24" s="31" t="e">
        <f t="shared" si="6"/>
        <v>#DIV/0!</v>
      </c>
      <c r="G24" s="31" t="e">
        <f t="shared" si="7"/>
        <v>#DIV/0!</v>
      </c>
      <c r="H24" s="30">
        <f t="shared" si="4"/>
        <v>0</v>
      </c>
      <c r="I24" s="30">
        <f t="shared" si="5"/>
        <v>0</v>
      </c>
    </row>
    <row r="25" spans="1:9" s="32" customFormat="1" ht="50.25" customHeight="1">
      <c r="A25" s="53" t="s">
        <v>30</v>
      </c>
      <c r="B25" s="33" t="s">
        <v>36</v>
      </c>
      <c r="C25" s="30">
        <v>14900000</v>
      </c>
      <c r="D25" s="30">
        <v>14900000</v>
      </c>
      <c r="E25" s="30">
        <v>14900000</v>
      </c>
      <c r="F25" s="31">
        <f t="shared" si="6"/>
        <v>100</v>
      </c>
      <c r="G25" s="31">
        <f t="shared" si="7"/>
        <v>100</v>
      </c>
      <c r="H25" s="30">
        <f t="shared" si="4"/>
        <v>0</v>
      </c>
      <c r="I25" s="30">
        <f t="shared" si="5"/>
        <v>0</v>
      </c>
    </row>
    <row r="26" spans="1:9" s="32" customFormat="1" ht="39.75" customHeight="1">
      <c r="A26" s="53" t="s">
        <v>24</v>
      </c>
      <c r="B26" s="33" t="s">
        <v>36</v>
      </c>
      <c r="C26" s="30">
        <v>2000000</v>
      </c>
      <c r="D26" s="30">
        <v>2000000</v>
      </c>
      <c r="E26" s="30">
        <v>1358001</v>
      </c>
      <c r="F26" s="31">
        <f t="shared" si="6"/>
        <v>67.90005000000001</v>
      </c>
      <c r="G26" s="31">
        <f t="shared" si="7"/>
        <v>67.90005000000001</v>
      </c>
      <c r="H26" s="30">
        <f t="shared" si="4"/>
        <v>641999</v>
      </c>
      <c r="I26" s="30">
        <f t="shared" si="5"/>
        <v>641999</v>
      </c>
    </row>
    <row r="27" spans="1:9" s="32" customFormat="1" ht="39.75" customHeight="1">
      <c r="A27" s="53" t="s">
        <v>34</v>
      </c>
      <c r="B27" s="33" t="s">
        <v>37</v>
      </c>
      <c r="C27" s="30">
        <v>889242.31</v>
      </c>
      <c r="D27" s="30">
        <v>889242.31</v>
      </c>
      <c r="E27" s="30">
        <v>889180.91</v>
      </c>
      <c r="F27" s="31">
        <f t="shared" si="6"/>
        <v>99.99309524532183</v>
      </c>
      <c r="G27" s="31">
        <f t="shared" si="7"/>
        <v>99.99309524532183</v>
      </c>
      <c r="H27" s="30">
        <f t="shared" si="4"/>
        <v>61.40000000002328</v>
      </c>
      <c r="I27" s="30">
        <f t="shared" si="5"/>
        <v>61.40000000002328</v>
      </c>
    </row>
    <row r="28" spans="1:9" s="32" customFormat="1" ht="33.75" customHeight="1" hidden="1">
      <c r="A28" s="53" t="s">
        <v>32</v>
      </c>
      <c r="B28" s="33" t="s">
        <v>37</v>
      </c>
      <c r="C28" s="30">
        <v>0</v>
      </c>
      <c r="D28" s="30">
        <v>0</v>
      </c>
      <c r="E28" s="30">
        <v>0</v>
      </c>
      <c r="F28" s="31" t="e">
        <f t="shared" si="6"/>
        <v>#DIV/0!</v>
      </c>
      <c r="G28" s="31" t="e">
        <f t="shared" si="7"/>
        <v>#DIV/0!</v>
      </c>
      <c r="H28" s="30">
        <f t="shared" si="4"/>
        <v>0</v>
      </c>
      <c r="I28" s="30">
        <f t="shared" si="5"/>
        <v>0</v>
      </c>
    </row>
    <row r="29" spans="1:9" s="32" customFormat="1" ht="33.75" customHeight="1" hidden="1">
      <c r="A29" s="53" t="s">
        <v>32</v>
      </c>
      <c r="B29" s="33" t="s">
        <v>23</v>
      </c>
      <c r="C29" s="30">
        <v>0</v>
      </c>
      <c r="D29" s="30">
        <v>0</v>
      </c>
      <c r="E29" s="30">
        <v>0</v>
      </c>
      <c r="F29" s="31" t="e">
        <f t="shared" si="6"/>
        <v>#DIV/0!</v>
      </c>
      <c r="G29" s="31" t="e">
        <f t="shared" si="7"/>
        <v>#DIV/0!</v>
      </c>
      <c r="H29" s="30">
        <f t="shared" si="4"/>
        <v>0</v>
      </c>
      <c r="I29" s="30">
        <f t="shared" si="5"/>
        <v>0</v>
      </c>
    </row>
    <row r="30" spans="1:9" s="32" customFormat="1" ht="33.75" customHeight="1">
      <c r="A30" s="53" t="s">
        <v>43</v>
      </c>
      <c r="B30" s="33" t="s">
        <v>37</v>
      </c>
      <c r="C30" s="30">
        <v>184436</v>
      </c>
      <c r="D30" s="30">
        <v>184436</v>
      </c>
      <c r="E30" s="30">
        <v>184436</v>
      </c>
      <c r="F30" s="31">
        <f t="shared" si="6"/>
        <v>100</v>
      </c>
      <c r="G30" s="31">
        <f t="shared" si="7"/>
        <v>100</v>
      </c>
      <c r="H30" s="30">
        <f t="shared" si="4"/>
        <v>0</v>
      </c>
      <c r="I30" s="30">
        <f t="shared" si="5"/>
        <v>0</v>
      </c>
    </row>
    <row r="31" spans="1:9" s="32" customFormat="1" ht="33.75" customHeight="1">
      <c r="A31" s="53" t="s">
        <v>60</v>
      </c>
      <c r="B31" s="33" t="s">
        <v>37</v>
      </c>
      <c r="C31" s="30">
        <v>74722.11</v>
      </c>
      <c r="D31" s="30">
        <v>74722.11</v>
      </c>
      <c r="E31" s="30">
        <v>56570</v>
      </c>
      <c r="F31" s="31">
        <f t="shared" si="6"/>
        <v>75.70717689851104</v>
      </c>
      <c r="G31" s="31">
        <f t="shared" si="7"/>
        <v>75.70717689851104</v>
      </c>
      <c r="H31" s="30">
        <f t="shared" si="4"/>
        <v>18152.11</v>
      </c>
      <c r="I31" s="30">
        <f t="shared" si="5"/>
        <v>18152.11</v>
      </c>
    </row>
    <row r="32" spans="1:9" s="32" customFormat="1" ht="43.5" customHeight="1">
      <c r="A32" s="53" t="s">
        <v>61</v>
      </c>
      <c r="B32" s="33" t="s">
        <v>23</v>
      </c>
      <c r="C32" s="30">
        <v>75300</v>
      </c>
      <c r="D32" s="30">
        <v>75300</v>
      </c>
      <c r="E32" s="30">
        <v>75300</v>
      </c>
      <c r="F32" s="31">
        <f t="shared" si="6"/>
        <v>100</v>
      </c>
      <c r="G32" s="31">
        <f t="shared" si="7"/>
        <v>100</v>
      </c>
      <c r="H32" s="30">
        <f t="shared" si="4"/>
        <v>0</v>
      </c>
      <c r="I32" s="30">
        <f t="shared" si="5"/>
        <v>0</v>
      </c>
    </row>
    <row r="33" spans="1:9" s="32" customFormat="1" ht="71.25" customHeight="1" hidden="1">
      <c r="A33" s="53"/>
      <c r="B33" s="33"/>
      <c r="C33" s="30"/>
      <c r="D33" s="30"/>
      <c r="E33" s="30"/>
      <c r="F33" s="31" t="e">
        <f t="shared" si="6"/>
        <v>#DIV/0!</v>
      </c>
      <c r="G33" s="31" t="e">
        <f t="shared" si="7"/>
        <v>#DIV/0!</v>
      </c>
      <c r="H33" s="30"/>
      <c r="I33" s="30"/>
    </row>
    <row r="34" spans="1:9" s="32" customFormat="1" ht="29.25" customHeight="1">
      <c r="A34" s="53" t="s">
        <v>24</v>
      </c>
      <c r="B34" s="33" t="s">
        <v>46</v>
      </c>
      <c r="C34" s="30">
        <v>52597</v>
      </c>
      <c r="D34" s="30">
        <v>52597</v>
      </c>
      <c r="E34" s="30">
        <v>52597</v>
      </c>
      <c r="F34" s="31">
        <f t="shared" si="6"/>
        <v>100</v>
      </c>
      <c r="G34" s="31">
        <f t="shared" si="7"/>
        <v>100</v>
      </c>
      <c r="H34" s="30">
        <f t="shared" si="4"/>
        <v>0</v>
      </c>
      <c r="I34" s="30">
        <f t="shared" si="5"/>
        <v>0</v>
      </c>
    </row>
    <row r="35" spans="1:9" s="32" customFormat="1" ht="30" customHeight="1">
      <c r="A35" s="53" t="s">
        <v>24</v>
      </c>
      <c r="B35" s="33" t="s">
        <v>38</v>
      </c>
      <c r="C35" s="30">
        <v>7438604</v>
      </c>
      <c r="D35" s="30">
        <v>7438604</v>
      </c>
      <c r="E35" s="30">
        <v>5486824.82</v>
      </c>
      <c r="F35" s="31">
        <f t="shared" si="6"/>
        <v>73.76148562283998</v>
      </c>
      <c r="G35" s="31">
        <f t="shared" si="7"/>
        <v>73.76148562283998</v>
      </c>
      <c r="H35" s="30">
        <f t="shared" si="4"/>
        <v>1951779.1799999997</v>
      </c>
      <c r="I35" s="30">
        <f t="shared" si="5"/>
        <v>1951779.1799999997</v>
      </c>
    </row>
    <row r="36" spans="1:9" s="32" customFormat="1" ht="56.25" customHeight="1">
      <c r="A36" s="53" t="s">
        <v>30</v>
      </c>
      <c r="B36" s="33" t="s">
        <v>38</v>
      </c>
      <c r="C36" s="30">
        <v>37012760.65</v>
      </c>
      <c r="D36" s="30">
        <v>37012760.65</v>
      </c>
      <c r="E36" s="30">
        <v>15940254.61</v>
      </c>
      <c r="F36" s="31">
        <f t="shared" si="6"/>
        <v>43.06691619340207</v>
      </c>
      <c r="G36" s="31">
        <f t="shared" si="7"/>
        <v>43.06691619340207</v>
      </c>
      <c r="H36" s="30">
        <f t="shared" si="4"/>
        <v>21072506.04</v>
      </c>
      <c r="I36" s="30">
        <f t="shared" si="5"/>
        <v>21072506.04</v>
      </c>
    </row>
    <row r="37" spans="1:9" s="32" customFormat="1" ht="56.25" customHeight="1">
      <c r="A37" s="53" t="s">
        <v>47</v>
      </c>
      <c r="B37" s="33" t="s">
        <v>48</v>
      </c>
      <c r="C37" s="30">
        <v>1040800</v>
      </c>
      <c r="D37" s="30">
        <v>1040800</v>
      </c>
      <c r="E37" s="30">
        <v>820687</v>
      </c>
      <c r="F37" s="31">
        <f t="shared" si="6"/>
        <v>78.85155649500383</v>
      </c>
      <c r="G37" s="31">
        <f t="shared" si="7"/>
        <v>78.85155649500383</v>
      </c>
      <c r="H37" s="30">
        <f t="shared" si="4"/>
        <v>220113</v>
      </c>
      <c r="I37" s="30">
        <f t="shared" si="5"/>
        <v>220113</v>
      </c>
    </row>
    <row r="38" spans="1:9" s="46" customFormat="1" ht="22.5" customHeight="1">
      <c r="A38" s="54" t="s">
        <v>9</v>
      </c>
      <c r="B38" s="47" t="s">
        <v>12</v>
      </c>
      <c r="C38" s="44">
        <f>SUM(C17:C37)</f>
        <v>84604548.36</v>
      </c>
      <c r="D38" s="44">
        <f>SUM(D17:D37)</f>
        <v>84604548.36</v>
      </c>
      <c r="E38" s="44">
        <f>SUM(E17:E37)</f>
        <v>43883269.43</v>
      </c>
      <c r="F38" s="45">
        <f>E38/C38*100</f>
        <v>51.868688245072505</v>
      </c>
      <c r="G38" s="45">
        <f>E38/D38*100</f>
        <v>51.868688245072505</v>
      </c>
      <c r="H38" s="44">
        <f>SUM(H17:H37)</f>
        <v>40721278.92999999</v>
      </c>
      <c r="I38" s="44">
        <f>SUM(I17:I37)</f>
        <v>40721278.92999999</v>
      </c>
    </row>
    <row r="39" spans="1:9" s="13" customFormat="1" ht="49.5" customHeight="1" hidden="1">
      <c r="A39" s="55"/>
      <c r="B39" s="19"/>
      <c r="C39" s="12"/>
      <c r="D39" s="12"/>
      <c r="E39" s="12"/>
      <c r="F39" s="34"/>
      <c r="G39" s="34"/>
      <c r="H39" s="9"/>
      <c r="I39" s="9"/>
    </row>
    <row r="40" spans="1:9" s="13" customFormat="1" ht="47.25" customHeight="1" hidden="1">
      <c r="A40" s="55"/>
      <c r="B40" s="19"/>
      <c r="C40" s="12"/>
      <c r="D40" s="12"/>
      <c r="E40" s="12"/>
      <c r="F40" s="34"/>
      <c r="G40" s="34"/>
      <c r="H40" s="9"/>
      <c r="I40" s="9"/>
    </row>
    <row r="41" spans="1:9" s="11" customFormat="1" ht="22.5" hidden="1">
      <c r="A41" s="55"/>
      <c r="B41" s="20"/>
      <c r="C41" s="9"/>
      <c r="D41" s="9"/>
      <c r="E41" s="9"/>
      <c r="F41" s="34"/>
      <c r="G41" s="34"/>
      <c r="H41" s="9"/>
      <c r="I41" s="9"/>
    </row>
    <row r="42" spans="1:9" s="11" customFormat="1" ht="22.5">
      <c r="A42" s="53" t="s">
        <v>16</v>
      </c>
      <c r="B42" s="20" t="s">
        <v>64</v>
      </c>
      <c r="C42" s="9">
        <v>476011</v>
      </c>
      <c r="D42" s="9">
        <v>476011</v>
      </c>
      <c r="E42" s="9"/>
      <c r="F42" s="31">
        <f>E42/C42*100</f>
        <v>0</v>
      </c>
      <c r="G42" s="31">
        <f>E42/D42*100</f>
        <v>0</v>
      </c>
      <c r="H42" s="30">
        <f>C42-E42</f>
        <v>476011</v>
      </c>
      <c r="I42" s="30">
        <f aca="true" t="shared" si="8" ref="I42:I56">D42-E42</f>
        <v>476011</v>
      </c>
    </row>
    <row r="43" spans="1:9" s="32" customFormat="1" ht="30" customHeight="1">
      <c r="A43" s="53" t="s">
        <v>16</v>
      </c>
      <c r="B43" s="33" t="s">
        <v>21</v>
      </c>
      <c r="C43" s="30">
        <v>1320189</v>
      </c>
      <c r="D43" s="30">
        <v>1320189</v>
      </c>
      <c r="E43" s="30">
        <v>1320189</v>
      </c>
      <c r="F43" s="31">
        <f aca="true" t="shared" si="9" ref="F43:F49">E43/C43*100</f>
        <v>100</v>
      </c>
      <c r="G43" s="31">
        <f aca="true" t="shared" si="10" ref="G43:G49">E43/D43*100</f>
        <v>100</v>
      </c>
      <c r="H43" s="30">
        <f>C43-E43</f>
        <v>0</v>
      </c>
      <c r="I43" s="30">
        <f t="shared" si="8"/>
        <v>0</v>
      </c>
    </row>
    <row r="44" spans="1:9" s="32" customFormat="1" ht="22.5" customHeight="1">
      <c r="A44" s="53" t="s">
        <v>16</v>
      </c>
      <c r="B44" s="33" t="s">
        <v>62</v>
      </c>
      <c r="C44" s="30">
        <v>2204391</v>
      </c>
      <c r="D44" s="30">
        <v>2204391</v>
      </c>
      <c r="E44" s="30">
        <v>2204391</v>
      </c>
      <c r="F44" s="31">
        <f t="shared" si="9"/>
        <v>100</v>
      </c>
      <c r="G44" s="31">
        <f t="shared" si="10"/>
        <v>100</v>
      </c>
      <c r="H44" s="30">
        <f>C44-E44</f>
        <v>0</v>
      </c>
      <c r="I44" s="30">
        <f t="shared" si="8"/>
        <v>0</v>
      </c>
    </row>
    <row r="45" spans="1:9" s="32" customFormat="1" ht="22.5" customHeight="1">
      <c r="A45" s="53" t="s">
        <v>16</v>
      </c>
      <c r="B45" s="33" t="s">
        <v>63</v>
      </c>
      <c r="C45" s="30">
        <v>465839</v>
      </c>
      <c r="D45" s="30">
        <v>465839</v>
      </c>
      <c r="E45" s="30"/>
      <c r="F45" s="31">
        <f t="shared" si="9"/>
        <v>0</v>
      </c>
      <c r="G45" s="31">
        <f t="shared" si="10"/>
        <v>0</v>
      </c>
      <c r="H45" s="30">
        <f>C45-E45</f>
        <v>465839</v>
      </c>
      <c r="I45" s="30">
        <f t="shared" si="8"/>
        <v>465839</v>
      </c>
    </row>
    <row r="46" spans="1:9" s="32" customFormat="1" ht="27" customHeight="1">
      <c r="A46" s="53" t="s">
        <v>16</v>
      </c>
      <c r="B46" s="33" t="s">
        <v>49</v>
      </c>
      <c r="C46" s="30">
        <v>915273</v>
      </c>
      <c r="D46" s="30">
        <v>915273</v>
      </c>
      <c r="E46" s="30">
        <v>753813</v>
      </c>
      <c r="F46" s="31">
        <f t="shared" si="9"/>
        <v>82.35936163308652</v>
      </c>
      <c r="G46" s="31">
        <f t="shared" si="10"/>
        <v>82.35936163308652</v>
      </c>
      <c r="H46" s="30">
        <f>C46-E46</f>
        <v>161460</v>
      </c>
      <c r="I46" s="30">
        <f t="shared" si="8"/>
        <v>161460</v>
      </c>
    </row>
    <row r="47" spans="1:9" s="32" customFormat="1" ht="21" customHeight="1" hidden="1">
      <c r="A47" s="53"/>
      <c r="B47" s="33"/>
      <c r="C47" s="30"/>
      <c r="D47" s="30"/>
      <c r="E47" s="30"/>
      <c r="F47" s="31" t="e">
        <f t="shared" si="9"/>
        <v>#DIV/0!</v>
      </c>
      <c r="G47" s="31" t="e">
        <f t="shared" si="10"/>
        <v>#DIV/0!</v>
      </c>
      <c r="H47" s="30"/>
      <c r="I47" s="30"/>
    </row>
    <row r="48" spans="1:9" s="32" customFormat="1" ht="20.25" customHeight="1" hidden="1">
      <c r="A48" s="53"/>
      <c r="B48" s="33"/>
      <c r="C48" s="30"/>
      <c r="D48" s="30"/>
      <c r="E48" s="30"/>
      <c r="F48" s="31" t="e">
        <f t="shared" si="9"/>
        <v>#DIV/0!</v>
      </c>
      <c r="G48" s="31" t="e">
        <f t="shared" si="10"/>
        <v>#DIV/0!</v>
      </c>
      <c r="H48" s="30"/>
      <c r="I48" s="30"/>
    </row>
    <row r="49" spans="1:9" s="32" customFormat="1" ht="22.5">
      <c r="A49" s="53" t="s">
        <v>20</v>
      </c>
      <c r="B49" s="33" t="s">
        <v>29</v>
      </c>
      <c r="C49" s="30">
        <v>11821700</v>
      </c>
      <c r="D49" s="30">
        <v>11821700</v>
      </c>
      <c r="E49" s="30">
        <v>11515498.5</v>
      </c>
      <c r="F49" s="31">
        <f t="shared" si="9"/>
        <v>97.40983530287522</v>
      </c>
      <c r="G49" s="31">
        <f t="shared" si="10"/>
        <v>97.40983530287522</v>
      </c>
      <c r="H49" s="30">
        <f>C49-E49</f>
        <v>306201.5</v>
      </c>
      <c r="I49" s="30">
        <f t="shared" si="8"/>
        <v>306201.5</v>
      </c>
    </row>
    <row r="50" spans="1:9" s="46" customFormat="1" ht="22.5" customHeight="1">
      <c r="A50" s="54" t="s">
        <v>9</v>
      </c>
      <c r="B50" s="47" t="s">
        <v>14</v>
      </c>
      <c r="C50" s="44">
        <f>C42+C43+C44+C45+C46+C49</f>
        <v>17203403</v>
      </c>
      <c r="D50" s="44">
        <f>D42+D43+D44+D45+D46+D49</f>
        <v>17203403</v>
      </c>
      <c r="E50" s="44">
        <f>E42+E43+E44+E45+E46+E49</f>
        <v>15793891.5</v>
      </c>
      <c r="F50" s="45">
        <f aca="true" t="shared" si="11" ref="F50:F57">E50/C50*100</f>
        <v>91.80678671539579</v>
      </c>
      <c r="G50" s="45">
        <f aca="true" t="shared" si="12" ref="G50:G57">E50/D50*100</f>
        <v>91.80678671539579</v>
      </c>
      <c r="H50" s="44">
        <f>H43+H44+H46+H49+H45+H42</f>
        <v>1409511.5</v>
      </c>
      <c r="I50" s="44">
        <f>I43+I44+I46+I49+I45+I42</f>
        <v>1409511.5</v>
      </c>
    </row>
    <row r="51" spans="1:9" s="11" customFormat="1" ht="47.25" customHeight="1" hidden="1">
      <c r="A51" s="55" t="s">
        <v>33</v>
      </c>
      <c r="B51" s="20" t="s">
        <v>17</v>
      </c>
      <c r="C51" s="9"/>
      <c r="D51" s="9"/>
      <c r="E51" s="9"/>
      <c r="F51" s="34" t="e">
        <f t="shared" si="11"/>
        <v>#DIV/0!</v>
      </c>
      <c r="G51" s="34" t="e">
        <f t="shared" si="12"/>
        <v>#DIV/0!</v>
      </c>
      <c r="H51" s="9">
        <f aca="true" t="shared" si="13" ref="H51:H56">C51-E51</f>
        <v>0</v>
      </c>
      <c r="I51" s="9">
        <f t="shared" si="8"/>
        <v>0</v>
      </c>
    </row>
    <row r="52" spans="1:9" s="11" customFormat="1" ht="21" customHeight="1" hidden="1">
      <c r="A52" s="55" t="s">
        <v>25</v>
      </c>
      <c r="B52" s="20" t="s">
        <v>28</v>
      </c>
      <c r="C52" s="9"/>
      <c r="D52" s="9"/>
      <c r="E52" s="9"/>
      <c r="F52" s="34" t="e">
        <f t="shared" si="11"/>
        <v>#DIV/0!</v>
      </c>
      <c r="G52" s="34" t="e">
        <f t="shared" si="12"/>
        <v>#DIV/0!</v>
      </c>
      <c r="H52" s="9">
        <f t="shared" si="13"/>
        <v>0</v>
      </c>
      <c r="I52" s="9">
        <f t="shared" si="8"/>
        <v>0</v>
      </c>
    </row>
    <row r="53" spans="1:9" s="11" customFormat="1" ht="36" customHeight="1" hidden="1">
      <c r="A53" s="55" t="s">
        <v>26</v>
      </c>
      <c r="B53" s="20" t="s">
        <v>28</v>
      </c>
      <c r="C53" s="9"/>
      <c r="D53" s="9"/>
      <c r="E53" s="9"/>
      <c r="F53" s="34" t="e">
        <f t="shared" si="11"/>
        <v>#DIV/0!</v>
      </c>
      <c r="G53" s="34" t="e">
        <f t="shared" si="12"/>
        <v>#DIV/0!</v>
      </c>
      <c r="H53" s="9">
        <f t="shared" si="13"/>
        <v>0</v>
      </c>
      <c r="I53" s="9">
        <f t="shared" si="8"/>
        <v>0</v>
      </c>
    </row>
    <row r="54" spans="1:9" s="11" customFormat="1" ht="21" customHeight="1" hidden="1">
      <c r="A54" s="55" t="s">
        <v>27</v>
      </c>
      <c r="B54" s="20" t="s">
        <v>28</v>
      </c>
      <c r="C54" s="9"/>
      <c r="D54" s="9"/>
      <c r="E54" s="9"/>
      <c r="F54" s="34" t="e">
        <f t="shared" si="11"/>
        <v>#DIV/0!</v>
      </c>
      <c r="G54" s="34" t="e">
        <f t="shared" si="12"/>
        <v>#DIV/0!</v>
      </c>
      <c r="H54" s="9">
        <f t="shared" si="13"/>
        <v>0</v>
      </c>
      <c r="I54" s="9">
        <f t="shared" si="8"/>
        <v>0</v>
      </c>
    </row>
    <row r="55" spans="1:9" s="11" customFormat="1" ht="44.25" customHeight="1" hidden="1">
      <c r="A55" s="55" t="s">
        <v>18</v>
      </c>
      <c r="B55" s="20" t="s">
        <v>31</v>
      </c>
      <c r="C55" s="9"/>
      <c r="D55" s="9"/>
      <c r="E55" s="9"/>
      <c r="F55" s="34" t="e">
        <f t="shared" si="11"/>
        <v>#DIV/0!</v>
      </c>
      <c r="G55" s="34" t="e">
        <f t="shared" si="12"/>
        <v>#DIV/0!</v>
      </c>
      <c r="H55" s="9">
        <f t="shared" si="13"/>
        <v>0</v>
      </c>
      <c r="I55" s="9">
        <f t="shared" si="8"/>
        <v>0</v>
      </c>
    </row>
    <row r="56" spans="1:9" s="11" customFormat="1" ht="48" customHeight="1" hidden="1">
      <c r="A56" s="55" t="s">
        <v>19</v>
      </c>
      <c r="B56" s="20" t="s">
        <v>28</v>
      </c>
      <c r="C56" s="9"/>
      <c r="D56" s="9"/>
      <c r="E56" s="9"/>
      <c r="F56" s="34" t="e">
        <f t="shared" si="11"/>
        <v>#DIV/0!</v>
      </c>
      <c r="G56" s="34" t="e">
        <f t="shared" si="12"/>
        <v>#DIV/0!</v>
      </c>
      <c r="H56" s="9">
        <f t="shared" si="13"/>
        <v>0</v>
      </c>
      <c r="I56" s="9">
        <f t="shared" si="8"/>
        <v>0</v>
      </c>
    </row>
    <row r="57" spans="1:9" s="11" customFormat="1" ht="22.5" hidden="1">
      <c r="A57" s="56" t="s">
        <v>9</v>
      </c>
      <c r="B57" s="21" t="s">
        <v>15</v>
      </c>
      <c r="C57" s="14">
        <f>SUM(C51:C56)</f>
        <v>0</v>
      </c>
      <c r="D57" s="14">
        <f>SUM(D51:D56)</f>
        <v>0</v>
      </c>
      <c r="E57" s="14">
        <f>SUM(E51:E56)</f>
        <v>0</v>
      </c>
      <c r="F57" s="34" t="e">
        <f t="shared" si="11"/>
        <v>#DIV/0!</v>
      </c>
      <c r="G57" s="34" t="e">
        <f t="shared" si="12"/>
        <v>#DIV/0!</v>
      </c>
      <c r="H57" s="14">
        <f>H51+H56+H55</f>
        <v>0</v>
      </c>
      <c r="I57" s="14">
        <f>I51+I56</f>
        <v>0</v>
      </c>
    </row>
    <row r="58" spans="1:9" s="32" customFormat="1" ht="22.5" hidden="1">
      <c r="A58" s="53"/>
      <c r="B58" s="36"/>
      <c r="C58" s="30"/>
      <c r="D58" s="30"/>
      <c r="E58" s="30"/>
      <c r="F58" s="31"/>
      <c r="G58" s="31"/>
      <c r="H58" s="30"/>
      <c r="I58" s="30"/>
    </row>
    <row r="59" spans="1:9" s="11" customFormat="1" ht="22.5" hidden="1">
      <c r="A59" s="55"/>
      <c r="B59" s="10"/>
      <c r="C59" s="9"/>
      <c r="D59" s="9"/>
      <c r="E59" s="9"/>
      <c r="F59" s="34"/>
      <c r="G59" s="34"/>
      <c r="H59" s="12"/>
      <c r="I59" s="12"/>
    </row>
    <row r="60" spans="1:9" s="35" customFormat="1" ht="22.5" hidden="1">
      <c r="A60" s="57"/>
      <c r="B60" s="22"/>
      <c r="C60" s="23"/>
      <c r="D60" s="23"/>
      <c r="E60" s="23"/>
      <c r="F60" s="24"/>
      <c r="G60" s="24"/>
      <c r="H60" s="23"/>
      <c r="I60" s="23"/>
    </row>
    <row r="61" spans="1:9" s="32" customFormat="1" ht="45">
      <c r="A61" s="53" t="s">
        <v>56</v>
      </c>
      <c r="B61" s="29" t="s">
        <v>54</v>
      </c>
      <c r="C61" s="30">
        <v>10056446.4</v>
      </c>
      <c r="D61" s="30">
        <v>10056446.4</v>
      </c>
      <c r="E61" s="30">
        <v>9319503.23</v>
      </c>
      <c r="F61" s="31">
        <f>E61/C61*100</f>
        <v>92.67193260235544</v>
      </c>
      <c r="G61" s="31">
        <f>E61/D61*100</f>
        <v>92.67193260235544</v>
      </c>
      <c r="H61" s="30">
        <f>C61-E61</f>
        <v>736943.1699999999</v>
      </c>
      <c r="I61" s="30">
        <f>D61-E61</f>
        <v>736943.1699999999</v>
      </c>
    </row>
    <row r="62" spans="1:9" s="32" customFormat="1" ht="45">
      <c r="A62" s="53" t="s">
        <v>56</v>
      </c>
      <c r="B62" s="29" t="s">
        <v>55</v>
      </c>
      <c r="C62" s="30">
        <v>1146198.5</v>
      </c>
      <c r="D62" s="30">
        <v>1146198.5</v>
      </c>
      <c r="E62" s="30">
        <v>985684.67</v>
      </c>
      <c r="F62" s="31">
        <f>E62/C62*100</f>
        <v>85.99598324374007</v>
      </c>
      <c r="G62" s="31">
        <f>E62/D62*100</f>
        <v>85.99598324374007</v>
      </c>
      <c r="H62" s="30">
        <f>C62-E62</f>
        <v>160513.82999999996</v>
      </c>
      <c r="I62" s="30">
        <f>D62-E62</f>
        <v>160513.82999999996</v>
      </c>
    </row>
    <row r="63" spans="1:9" s="46" customFormat="1" ht="22.5">
      <c r="A63" s="54" t="s">
        <v>9</v>
      </c>
      <c r="B63" s="43" t="s">
        <v>12</v>
      </c>
      <c r="C63" s="44">
        <f>C61+C62</f>
        <v>11202644.9</v>
      </c>
      <c r="D63" s="44">
        <f>D61+D62</f>
        <v>11202644.9</v>
      </c>
      <c r="E63" s="44">
        <f>E61+E62</f>
        <v>10305187.9</v>
      </c>
      <c r="F63" s="45">
        <f>E63/C63*100</f>
        <v>91.9888829110347</v>
      </c>
      <c r="G63" s="45">
        <f>E63/D63*100</f>
        <v>91.9888829110347</v>
      </c>
      <c r="H63" s="44">
        <f>H61+H62</f>
        <v>897456.9999999999</v>
      </c>
      <c r="I63" s="44">
        <f>I61+I62</f>
        <v>897456.9999999999</v>
      </c>
    </row>
    <row r="64" spans="1:9" s="51" customFormat="1" ht="27.75" customHeight="1" thickBot="1">
      <c r="A64" s="48" t="s">
        <v>10</v>
      </c>
      <c r="B64" s="49"/>
      <c r="C64" s="50">
        <f>C11+C16+C38+C63+C50</f>
        <v>114058621.72</v>
      </c>
      <c r="D64" s="50" t="e">
        <f>D11+D16+D38+D63+D50</f>
        <v>#VALUE!</v>
      </c>
      <c r="E64" s="50">
        <f>E11+E16+E38+E63+E50</f>
        <v>70357592.13</v>
      </c>
      <c r="F64" s="45">
        <f>E64/C64*100</f>
        <v>61.685465832402656</v>
      </c>
      <c r="G64" s="45" t="e">
        <f>E64/D64*100</f>
        <v>#VALUE!</v>
      </c>
      <c r="H64" s="50">
        <f>H16+H38+H50+H57+H63</f>
        <v>43701029.58999999</v>
      </c>
      <c r="I64" s="50">
        <f>I16+I38+I50+I57+I63</f>
        <v>43701029.58999999</v>
      </c>
    </row>
    <row r="65" spans="1:2" s="6" customFormat="1" ht="25.5" customHeight="1">
      <c r="A65" s="5"/>
      <c r="B65" s="15"/>
    </row>
    <row r="66" spans="1:5" ht="18.75" customHeight="1">
      <c r="A66" s="4"/>
      <c r="B66" s="2"/>
      <c r="C66" s="25"/>
      <c r="D66" s="25"/>
      <c r="E66" s="25"/>
    </row>
    <row r="67" spans="1:5" ht="90.75" customHeight="1">
      <c r="A67" s="17"/>
      <c r="B67" s="27"/>
      <c r="C67" s="27"/>
      <c r="D67" s="27" t="s">
        <v>53</v>
      </c>
      <c r="E67" s="18"/>
    </row>
    <row r="68" spans="1:5" ht="22.5" customHeight="1">
      <c r="A68" s="58"/>
      <c r="B68" s="58"/>
      <c r="C68" s="27"/>
      <c r="D68" s="27"/>
      <c r="E68" s="18"/>
    </row>
    <row r="69" spans="1:5" ht="45" customHeight="1">
      <c r="A69" s="17"/>
      <c r="B69" s="27"/>
      <c r="C69" s="27"/>
      <c r="D69" s="59"/>
      <c r="E69" s="60"/>
    </row>
  </sheetData>
  <sheetProtection/>
  <mergeCells count="13">
    <mergeCell ref="C1:E1"/>
    <mergeCell ref="C3:E3"/>
    <mergeCell ref="B2:E2"/>
    <mergeCell ref="A5:I5"/>
    <mergeCell ref="A6:I6"/>
    <mergeCell ref="C8:C9"/>
    <mergeCell ref="H8:I8"/>
    <mergeCell ref="A68:B68"/>
    <mergeCell ref="D69:E69"/>
    <mergeCell ref="A8:A9"/>
    <mergeCell ref="B8:B9"/>
    <mergeCell ref="E8:E9"/>
    <mergeCell ref="F8:G8"/>
  </mergeCells>
  <printOptions/>
  <pageMargins left="1.23" right="0.2362204724409449" top="0.34" bottom="0.4330708661417323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sds</cp:lastModifiedBy>
  <cp:lastPrinted>2012-04-25T11:08:56Z</cp:lastPrinted>
  <dcterms:created xsi:type="dcterms:W3CDTF">1996-10-08T23:32:33Z</dcterms:created>
  <dcterms:modified xsi:type="dcterms:W3CDTF">2012-07-25T10:51:20Z</dcterms:modified>
  <cp:category/>
  <cp:version/>
  <cp:contentType/>
  <cp:contentStatus/>
</cp:coreProperties>
</file>