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1" sheetId="17" r:id="rId1"/>
  </sheets>
  <calcPr calcId="124519"/>
</workbook>
</file>

<file path=xl/calcChain.xml><?xml version="1.0" encoding="utf-8"?>
<calcChain xmlns="http://schemas.openxmlformats.org/spreadsheetml/2006/main">
  <c r="G54" i="17"/>
  <c r="G56" s="1"/>
  <c r="G51"/>
  <c r="G49"/>
  <c r="G45"/>
  <c r="G39"/>
  <c r="G36"/>
  <c r="G30"/>
  <c r="G28"/>
  <c r="G25"/>
  <c r="G22"/>
  <c r="G21"/>
  <c r="G20"/>
  <c r="G19"/>
  <c r="G11"/>
  <c r="F56"/>
  <c r="F54"/>
  <c r="F51"/>
  <c r="F49"/>
  <c r="F45"/>
  <c r="F39"/>
  <c r="F36"/>
  <c r="F30"/>
  <c r="F28"/>
  <c r="F21"/>
  <c r="F11"/>
  <c r="E56"/>
  <c r="E51"/>
  <c r="E21"/>
  <c r="E11"/>
  <c r="F25" l="1"/>
  <c r="C56"/>
  <c r="E54"/>
  <c r="D54"/>
  <c r="D51"/>
  <c r="E49"/>
  <c r="D49"/>
  <c r="E45"/>
  <c r="D45"/>
  <c r="E39"/>
  <c r="D39"/>
  <c r="D37"/>
  <c r="D32"/>
  <c r="D31"/>
  <c r="E30" s="1"/>
  <c r="E28"/>
  <c r="D28"/>
  <c r="D26"/>
  <c r="E25" s="1"/>
  <c r="E22"/>
  <c r="D21"/>
  <c r="E20"/>
  <c r="D19"/>
  <c r="E19" s="1"/>
  <c r="D11"/>
  <c r="E36" l="1"/>
  <c r="D25"/>
  <c r="D30"/>
  <c r="D36"/>
  <c r="D56" l="1"/>
</calcChain>
</file>

<file path=xl/sharedStrings.xml><?xml version="1.0" encoding="utf-8"?>
<sst xmlns="http://schemas.openxmlformats.org/spreadsheetml/2006/main" count="104" uniqueCount="104">
  <si>
    <t>2</t>
  </si>
  <si>
    <t>3</t>
  </si>
  <si>
    <t>КБК</t>
  </si>
  <si>
    <t>1</t>
  </si>
  <si>
    <t>Наименование КФСР</t>
  </si>
  <si>
    <t>КФСР</t>
  </si>
  <si>
    <t>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</si>
  <si>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</si>
  <si>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</si>
  <si>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</si>
  <si>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</si>
  <si>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</si>
  <si>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</si>
  <si>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</si>
  <si>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</si>
  <si>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</si>
  <si>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</si>
  <si>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</si>
  <si>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</si>
  <si>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</si>
  <si>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</si>
  <si>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</si>
  <si>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</si>
  <si>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</si>
  <si>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</si>
  <si>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</si>
  <si>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</si>
  <si>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</si>
  <si>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</si>
  <si>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</si>
  <si>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</si>
  <si>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</si>
  <si>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</si>
  <si>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</si>
  <si>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</si>
  <si>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</si>
  <si>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</si>
  <si>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</si>
  <si>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</si>
  <si>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</si>
  <si>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</si>
  <si>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</si>
  <si>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</si>
  <si>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</si>
  <si>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</si>
  <si>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</si>
  <si>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</si>
  <si>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</si>
  <si>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</si>
  <si>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</si>
  <si>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</si>
  <si>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</si>
  <si>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</si>
  <si>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</si>
  <si>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</si>
  <si>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</si>
  <si>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</si>
  <si>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</si>
  <si>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</si>
  <si>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</si>
  <si>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</si>
  <si>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</si>
  <si>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</si>
  <si>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</si>
  <si>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</si>
  <si>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</si>
  <si>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</si>
  <si>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</si>
  <si>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</si>
  <si>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</si>
  <si>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>Ожидаемое исполнение по расходам</t>
  </si>
  <si>
    <t>Уточненный план</t>
  </si>
  <si>
    <t>Ожидаемое исполнение за год</t>
  </si>
  <si>
    <t>0113</t>
  </si>
  <si>
    <t>0409</t>
  </si>
  <si>
    <t>Дорожное хозяйство (дорожные фонды)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</si>
  <si>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</si>
  <si>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</si>
  <si>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</si>
  <si>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</si>
  <si>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</si>
  <si>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</si>
  <si>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</si>
  <si>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Физическая культура</t>
  </si>
  <si>
    <t>1202</t>
  </si>
  <si>
    <t>1204</t>
  </si>
  <si>
    <t>Другие вопросы в области средств массовой информации</t>
  </si>
  <si>
    <t>1301</t>
  </si>
  <si>
    <t>Обслуживание внутреннего государственного и муниципального долга</t>
  </si>
  <si>
    <t/>
  </si>
  <si>
    <t>0300</t>
  </si>
  <si>
    <t>НАЦИОНАЛЬНАЯ БЕЗОПАСНОСТЬ И ПРАВООХРАНИТЕЛЬНАЯ ДЕЯТЕЛЬНОСТЬ</t>
  </si>
  <si>
    <t>КУЛЬТУРА И КИНЕМАТОГРАФИЯ</t>
  </si>
  <si>
    <t>ЗДРАВООХРАНЕНИЕ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</si>
  <si>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</si>
  <si>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</si>
  <si>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</si>
  <si>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</si>
  <si>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</si>
  <si>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Городищенского муниципального района за 2012г.</t>
  </si>
  <si>
    <t>Исполнено на 01.03.2012г.</t>
  </si>
  <si>
    <t>Обеспечение проведения выборов и референдумов</t>
  </si>
  <si>
    <t>0107</t>
  </si>
  <si>
    <t>ИТОГО: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</si>
</sst>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8"/>
  <sheetViews>
    <sheetView tabSelected="1" topLeftCell="A10" workbookViewId="0">
      <selection activeCell="L49" sqref="L49"/>
    </sheetView>
  </sheetViews>
  <sheetFormatPr defaultRowHeight="12.75"/>
  <cols>
    <col min="2" max="2" width="42.42578125" customWidth="1"/>
    <col min="3" max="3" width="16.5703125" hidden="1" customWidth="1"/>
    <col min="4" max="4" width="16.7109375" hidden="1" customWidth="1"/>
    <col min="5" max="5" width="13.140625" customWidth="1"/>
    <col min="6" max="6" width="12.28515625" customWidth="1"/>
    <col min="7" max="7" width="13.28515625" customWidth="1"/>
  </cols>
  <sheetData>
    <row r="4" spans="1:7" ht="15.75">
      <c r="A4" s="21" t="s">
        <v>70</v>
      </c>
      <c r="B4" s="21"/>
      <c r="C4" s="21"/>
      <c r="D4" s="21"/>
      <c r="E4" s="21"/>
      <c r="F4" s="21"/>
      <c r="G4" s="21"/>
    </row>
    <row r="5" spans="1:7" ht="15.75">
      <c r="A5" s="21" t="s">
        <v>99</v>
      </c>
      <c r="B5" s="21"/>
      <c r="C5" s="21"/>
      <c r="D5" s="21"/>
      <c r="E5" s="21"/>
      <c r="F5" s="21"/>
      <c r="G5" s="21"/>
    </row>
    <row r="6" spans="1:7" ht="15.75">
      <c r="B6" s="3"/>
      <c r="C6" s="3"/>
      <c r="D6" s="3"/>
      <c r="E6" s="3"/>
      <c r="F6" s="3"/>
      <c r="G6" s="3"/>
    </row>
    <row r="7" spans="1:7">
      <c r="A7" s="22"/>
      <c r="B7" s="22"/>
      <c r="C7" s="4"/>
      <c r="D7" s="4"/>
      <c r="E7" s="4"/>
      <c r="F7" s="4"/>
      <c r="G7" s="18" t="s">
        <v>6</v>
      </c>
    </row>
    <row r="8" spans="1:7">
      <c r="A8" s="23" t="s">
        <v>2</v>
      </c>
      <c r="B8" s="24"/>
      <c r="C8" s="16"/>
      <c r="D8" s="16"/>
      <c r="E8" s="25" t="s">
        <v>71</v>
      </c>
      <c r="F8" s="25" t="s">
        <v>100</v>
      </c>
      <c r="G8" s="25" t="s">
        <v>72</v>
      </c>
    </row>
    <row r="9" spans="1:7" ht="22.15" customHeight="1">
      <c r="A9" s="2" t="s">
        <v>5</v>
      </c>
      <c r="B9" s="2" t="s">
        <v>4</v>
      </c>
      <c r="C9" s="5"/>
      <c r="D9" s="5"/>
      <c r="E9" s="26"/>
      <c r="F9" s="26"/>
      <c r="G9" s="26"/>
    </row>
    <row r="10" spans="1:7">
      <c r="A10" s="1" t="s">
        <v>3</v>
      </c>
      <c r="B10" s="1" t="s">
        <v>0</v>
      </c>
      <c r="C10" s="1"/>
      <c r="D10" s="1"/>
      <c r="E10" s="1"/>
      <c r="F10" s="1"/>
      <c r="G10" s="1" t="s">
        <v>1</v>
      </c>
    </row>
    <row r="11" spans="1:7">
      <c r="A11" s="6" t="s">
        <v>7</v>
      </c>
      <c r="B11" s="7" t="s">
        <v>8</v>
      </c>
      <c r="C11" s="8">
        <v>76991.399999999994</v>
      </c>
      <c r="D11" s="8">
        <f>D12+D13+D14+D15+D17+D18</f>
        <v>809.4</v>
      </c>
      <c r="E11" s="8">
        <f>SUM(E12:E18)</f>
        <v>84161.299999999988</v>
      </c>
      <c r="F11" s="8">
        <f t="shared" ref="F11" si="0">SUM(F12:F18)</f>
        <v>10823.900000000001</v>
      </c>
      <c r="G11" s="8">
        <f>SUM(G12:G18)</f>
        <v>84161.299999999988</v>
      </c>
    </row>
    <row r="12" spans="1:7" ht="25.5">
      <c r="A12" s="9" t="s">
        <v>9</v>
      </c>
      <c r="B12" s="10" t="s">
        <v>10</v>
      </c>
      <c r="C12" s="11">
        <v>1045.4000000000001</v>
      </c>
      <c r="D12" s="11"/>
      <c r="E12" s="12">
        <v>1129.5</v>
      </c>
      <c r="F12" s="11">
        <v>93.7</v>
      </c>
      <c r="G12" s="12">
        <v>1129.5</v>
      </c>
    </row>
    <row r="13" spans="1:7" ht="38.25">
      <c r="A13" s="9" t="s">
        <v>11</v>
      </c>
      <c r="B13" s="10" t="s">
        <v>12</v>
      </c>
      <c r="C13" s="11">
        <v>4018.5</v>
      </c>
      <c r="D13" s="11"/>
      <c r="E13" s="12">
        <v>4232.7</v>
      </c>
      <c r="F13" s="11">
        <v>743.5</v>
      </c>
      <c r="G13" s="12">
        <v>4232.7</v>
      </c>
    </row>
    <row r="14" spans="1:7" ht="38.25">
      <c r="A14" s="9" t="s">
        <v>13</v>
      </c>
      <c r="B14" s="10" t="s">
        <v>14</v>
      </c>
      <c r="C14" s="11">
        <v>25351.5</v>
      </c>
      <c r="D14" s="11">
        <v>716.9</v>
      </c>
      <c r="E14" s="12">
        <v>28376.1</v>
      </c>
      <c r="F14" s="11">
        <v>5353.6</v>
      </c>
      <c r="G14" s="12">
        <v>28376.1</v>
      </c>
    </row>
    <row r="15" spans="1:7" ht="38.25">
      <c r="A15" s="9" t="s">
        <v>15</v>
      </c>
      <c r="B15" s="10" t="s">
        <v>16</v>
      </c>
      <c r="C15" s="11">
        <v>11593.7</v>
      </c>
      <c r="D15" s="11"/>
      <c r="E15" s="12">
        <v>10816.3</v>
      </c>
      <c r="F15" s="11">
        <v>1300.8</v>
      </c>
      <c r="G15" s="12">
        <v>10816.3</v>
      </c>
    </row>
    <row r="16" spans="1:7">
      <c r="A16" s="20" t="s">
        <v>102</v>
      </c>
      <c r="B16" s="19" t="s">
        <v>101</v>
      </c>
      <c r="C16" s="11"/>
      <c r="D16" s="11"/>
      <c r="E16" s="12">
        <v>515</v>
      </c>
      <c r="F16" s="11">
        <v>175</v>
      </c>
      <c r="G16" s="12">
        <v>515</v>
      </c>
    </row>
    <row r="17" spans="1:7">
      <c r="A17" s="9" t="s">
        <v>17</v>
      </c>
      <c r="B17" s="10" t="s">
        <v>18</v>
      </c>
      <c r="C17" s="11">
        <v>361.1</v>
      </c>
      <c r="D17" s="11"/>
      <c r="E17" s="12">
        <v>490</v>
      </c>
      <c r="F17" s="11"/>
      <c r="G17" s="12">
        <v>490</v>
      </c>
    </row>
    <row r="18" spans="1:7">
      <c r="A18" s="9" t="s">
        <v>73</v>
      </c>
      <c r="B18" s="10" t="s">
        <v>19</v>
      </c>
      <c r="C18" s="11">
        <v>34621.199999999997</v>
      </c>
      <c r="D18" s="11">
        <v>92.5</v>
      </c>
      <c r="E18" s="12">
        <v>38601.699999999997</v>
      </c>
      <c r="F18" s="11">
        <v>3157.3</v>
      </c>
      <c r="G18" s="12">
        <v>38601.699999999997</v>
      </c>
    </row>
    <row r="19" spans="1:7" ht="25.5" hidden="1">
      <c r="A19" s="6" t="s">
        <v>90</v>
      </c>
      <c r="B19" s="7" t="s">
        <v>91</v>
      </c>
      <c r="C19" s="8">
        <v>19</v>
      </c>
      <c r="D19" s="8">
        <f>D20</f>
        <v>0</v>
      </c>
      <c r="E19" s="8">
        <f t="shared" ref="E19:G22" si="1">C19+D19</f>
        <v>19</v>
      </c>
      <c r="F19" s="8">
        <v>0</v>
      </c>
      <c r="G19" s="8">
        <f t="shared" si="1"/>
        <v>19</v>
      </c>
    </row>
    <row r="20" spans="1:7" ht="38.25" hidden="1">
      <c r="A20" s="9" t="s">
        <v>76</v>
      </c>
      <c r="B20" s="10" t="s">
        <v>77</v>
      </c>
      <c r="C20" s="11">
        <v>19</v>
      </c>
      <c r="D20" s="11"/>
      <c r="E20" s="12">
        <f t="shared" si="1"/>
        <v>19</v>
      </c>
      <c r="F20" s="12">
        <v>0</v>
      </c>
      <c r="G20" s="12">
        <f t="shared" si="1"/>
        <v>19</v>
      </c>
    </row>
    <row r="21" spans="1:7" ht="12" customHeight="1">
      <c r="A21" s="6" t="s">
        <v>20</v>
      </c>
      <c r="B21" s="7" t="s">
        <v>21</v>
      </c>
      <c r="C21" s="8">
        <v>2455.5</v>
      </c>
      <c r="D21" s="8">
        <f>D22+D23+D24</f>
        <v>-53.7</v>
      </c>
      <c r="E21" s="8">
        <f>SUM(E23:E24)</f>
        <v>697.7</v>
      </c>
      <c r="F21" s="8">
        <f t="shared" ref="F21" si="2">SUM(F23:F24)</f>
        <v>0</v>
      </c>
      <c r="G21" s="8">
        <f>SUM(G23:G24)</f>
        <v>697.7</v>
      </c>
    </row>
    <row r="22" spans="1:7" hidden="1">
      <c r="A22" s="9" t="s">
        <v>22</v>
      </c>
      <c r="B22" s="10" t="s">
        <v>23</v>
      </c>
      <c r="C22" s="11">
        <v>985.4</v>
      </c>
      <c r="D22" s="11"/>
      <c r="E22" s="12">
        <f t="shared" si="1"/>
        <v>985.4</v>
      </c>
      <c r="F22" s="12">
        <v>0</v>
      </c>
      <c r="G22" s="12">
        <f t="shared" si="1"/>
        <v>985.4</v>
      </c>
    </row>
    <row r="23" spans="1:7">
      <c r="A23" s="9" t="s">
        <v>74</v>
      </c>
      <c r="B23" s="10" t="s">
        <v>75</v>
      </c>
      <c r="C23" s="11">
        <v>200</v>
      </c>
      <c r="D23" s="11"/>
      <c r="E23" s="12">
        <v>677.1</v>
      </c>
      <c r="F23" s="12">
        <v>0</v>
      </c>
      <c r="G23" s="12">
        <v>677.1</v>
      </c>
    </row>
    <row r="24" spans="1:7">
      <c r="A24" s="9" t="s">
        <v>24</v>
      </c>
      <c r="B24" s="10" t="s">
        <v>25</v>
      </c>
      <c r="C24" s="11">
        <v>1270.0999999999999</v>
      </c>
      <c r="D24" s="11">
        <v>-53.7</v>
      </c>
      <c r="E24" s="12">
        <v>20.6</v>
      </c>
      <c r="F24" s="11">
        <v>0</v>
      </c>
      <c r="G24" s="12">
        <v>20.6</v>
      </c>
    </row>
    <row r="25" spans="1:7">
      <c r="A25" s="6" t="s">
        <v>26</v>
      </c>
      <c r="B25" s="7" t="s">
        <v>27</v>
      </c>
      <c r="C25" s="8">
        <v>77774.3</v>
      </c>
      <c r="D25" s="8">
        <f>D26+D27</f>
        <v>4139.5</v>
      </c>
      <c r="E25" s="8">
        <f>SUM(E26:E27)</f>
        <v>58575.1</v>
      </c>
      <c r="F25" s="8">
        <f>F26+F27</f>
        <v>16568.3</v>
      </c>
      <c r="G25" s="8">
        <f>SUM(G26:G27)</f>
        <v>58575.1</v>
      </c>
    </row>
    <row r="26" spans="1:7">
      <c r="A26" s="9" t="s">
        <v>28</v>
      </c>
      <c r="B26" s="10" t="s">
        <v>29</v>
      </c>
      <c r="C26" s="11">
        <v>73106.899999999994</v>
      </c>
      <c r="D26" s="11">
        <f>-452.7+4500</f>
        <v>4047.3</v>
      </c>
      <c r="E26" s="12">
        <v>53539.9</v>
      </c>
      <c r="F26" s="11">
        <v>16030.4</v>
      </c>
      <c r="G26" s="12">
        <v>53539.9</v>
      </c>
    </row>
    <row r="27" spans="1:7">
      <c r="A27" s="9" t="s">
        <v>30</v>
      </c>
      <c r="B27" s="10" t="s">
        <v>31</v>
      </c>
      <c r="C27" s="11">
        <v>4667.3999999999996</v>
      </c>
      <c r="D27" s="11">
        <v>92.2</v>
      </c>
      <c r="E27" s="12">
        <v>5035.2</v>
      </c>
      <c r="F27" s="11">
        <v>537.9</v>
      </c>
      <c r="G27" s="12">
        <v>5035.2</v>
      </c>
    </row>
    <row r="28" spans="1:7">
      <c r="A28" s="6" t="s">
        <v>32</v>
      </c>
      <c r="B28" s="7" t="s">
        <v>33</v>
      </c>
      <c r="C28" s="8">
        <v>3062.8</v>
      </c>
      <c r="D28" s="8">
        <f>D29</f>
        <v>100</v>
      </c>
      <c r="E28" s="8">
        <f>SUM(E29)</f>
        <v>497.4</v>
      </c>
      <c r="F28" s="8">
        <f t="shared" ref="F28" si="3">SUM(F29)</f>
        <v>293.39999999999998</v>
      </c>
      <c r="G28" s="8">
        <f>SUM(G29)</f>
        <v>497.4</v>
      </c>
    </row>
    <row r="29" spans="1:7" ht="25.5">
      <c r="A29" s="9" t="s">
        <v>34</v>
      </c>
      <c r="B29" s="10" t="s">
        <v>35</v>
      </c>
      <c r="C29" s="11">
        <v>3062.8</v>
      </c>
      <c r="D29" s="11">
        <v>100</v>
      </c>
      <c r="E29" s="12">
        <v>497.4</v>
      </c>
      <c r="F29" s="11">
        <v>293.39999999999998</v>
      </c>
      <c r="G29" s="12">
        <v>497.4</v>
      </c>
    </row>
    <row r="30" spans="1:7">
      <c r="A30" s="6" t="s">
        <v>36</v>
      </c>
      <c r="B30" s="7" t="s">
        <v>37</v>
      </c>
      <c r="C30" s="8">
        <v>397245.2</v>
      </c>
      <c r="D30" s="8">
        <f>D31+D32+D33+D34+D35</f>
        <v>9273.5999999999985</v>
      </c>
      <c r="E30" s="8">
        <f>SUM(E31:E35)</f>
        <v>409112.10000000009</v>
      </c>
      <c r="F30" s="8">
        <f t="shared" ref="F30" si="4">SUM(F31:F35)</f>
        <v>51814.299999999996</v>
      </c>
      <c r="G30" s="8">
        <f>SUM(G31:G35)</f>
        <v>409112.10000000009</v>
      </c>
    </row>
    <row r="31" spans="1:7">
      <c r="A31" s="9" t="s">
        <v>38</v>
      </c>
      <c r="B31" s="10" t="s">
        <v>39</v>
      </c>
      <c r="C31" s="11">
        <v>90718.5</v>
      </c>
      <c r="D31" s="11">
        <f>2950+2270.9</f>
        <v>5220.8999999999996</v>
      </c>
      <c r="E31" s="12">
        <v>92184.4</v>
      </c>
      <c r="F31" s="11">
        <v>13033.2</v>
      </c>
      <c r="G31" s="12">
        <v>92184.4</v>
      </c>
    </row>
    <row r="32" spans="1:7">
      <c r="A32" s="9" t="s">
        <v>40</v>
      </c>
      <c r="B32" s="10" t="s">
        <v>41</v>
      </c>
      <c r="C32" s="11">
        <v>286398.59999999998</v>
      </c>
      <c r="D32" s="11">
        <f>2340+484.7+98</f>
        <v>2922.7</v>
      </c>
      <c r="E32" s="12">
        <v>289399.40000000002</v>
      </c>
      <c r="F32" s="11">
        <v>36331.699999999997</v>
      </c>
      <c r="G32" s="12">
        <v>289399.40000000002</v>
      </c>
    </row>
    <row r="33" spans="1:7" ht="25.5">
      <c r="A33" s="9" t="s">
        <v>78</v>
      </c>
      <c r="B33" s="10" t="s">
        <v>79</v>
      </c>
      <c r="C33" s="11">
        <v>60</v>
      </c>
      <c r="D33" s="11"/>
      <c r="E33" s="12">
        <v>100</v>
      </c>
      <c r="F33" s="11">
        <v>0</v>
      </c>
      <c r="G33" s="12">
        <v>100</v>
      </c>
    </row>
    <row r="34" spans="1:7">
      <c r="A34" s="9" t="s">
        <v>42</v>
      </c>
      <c r="B34" s="10" t="s">
        <v>43</v>
      </c>
      <c r="C34" s="11">
        <v>9967.4</v>
      </c>
      <c r="D34" s="11">
        <v>1070</v>
      </c>
      <c r="E34" s="12">
        <v>11298.9</v>
      </c>
      <c r="F34" s="11">
        <v>1345.4</v>
      </c>
      <c r="G34" s="12">
        <v>11298.9</v>
      </c>
    </row>
    <row r="35" spans="1:7">
      <c r="A35" s="9" t="s">
        <v>44</v>
      </c>
      <c r="B35" s="10" t="s">
        <v>45</v>
      </c>
      <c r="C35" s="11">
        <v>10100.700000000001</v>
      </c>
      <c r="D35" s="11">
        <v>60</v>
      </c>
      <c r="E35" s="12">
        <v>16129.4</v>
      </c>
      <c r="F35" s="11">
        <v>1104</v>
      </c>
      <c r="G35" s="12">
        <v>16129.4</v>
      </c>
    </row>
    <row r="36" spans="1:7">
      <c r="A36" s="6" t="s">
        <v>46</v>
      </c>
      <c r="B36" s="7" t="s">
        <v>92</v>
      </c>
      <c r="C36" s="8">
        <v>21276.2</v>
      </c>
      <c r="D36" s="8">
        <f>D37+D38</f>
        <v>200</v>
      </c>
      <c r="E36" s="8">
        <f>SUM(E37:E38)</f>
        <v>20863</v>
      </c>
      <c r="F36" s="8">
        <f t="shared" ref="F36" si="5">SUM(F37:F38)</f>
        <v>2555.7999999999997</v>
      </c>
      <c r="G36" s="8">
        <f>SUM(G37:G38)</f>
        <v>20863</v>
      </c>
    </row>
    <row r="37" spans="1:7">
      <c r="A37" s="9" t="s">
        <v>47</v>
      </c>
      <c r="B37" s="10" t="s">
        <v>48</v>
      </c>
      <c r="C37" s="11">
        <v>19149.099999999999</v>
      </c>
      <c r="D37" s="11">
        <f>-300+500</f>
        <v>200</v>
      </c>
      <c r="E37" s="12">
        <v>19012</v>
      </c>
      <c r="F37" s="11">
        <v>2414.1999999999998</v>
      </c>
      <c r="G37" s="12">
        <v>19012</v>
      </c>
    </row>
    <row r="38" spans="1:7">
      <c r="A38" s="9" t="s">
        <v>49</v>
      </c>
      <c r="B38" s="10" t="s">
        <v>80</v>
      </c>
      <c r="C38" s="11">
        <v>2127.1</v>
      </c>
      <c r="D38" s="11"/>
      <c r="E38" s="12">
        <v>1851</v>
      </c>
      <c r="F38" s="11">
        <v>141.6</v>
      </c>
      <c r="G38" s="12">
        <v>1851</v>
      </c>
    </row>
    <row r="39" spans="1:7">
      <c r="A39" s="6" t="s">
        <v>51</v>
      </c>
      <c r="B39" s="7" t="s">
        <v>93</v>
      </c>
      <c r="C39" s="8">
        <v>81840.100000000006</v>
      </c>
      <c r="D39" s="8">
        <f>D40+D41+D42+D43+D44</f>
        <v>1000</v>
      </c>
      <c r="E39" s="8">
        <f>SUM(E40:E44)</f>
        <v>99556.4</v>
      </c>
      <c r="F39" s="8">
        <f t="shared" ref="F39" si="6">SUM(F40:F44)</f>
        <v>8625.2999999999993</v>
      </c>
      <c r="G39" s="8">
        <f>SUM(G40:G44)</f>
        <v>99556.4</v>
      </c>
    </row>
    <row r="40" spans="1:7">
      <c r="A40" s="9" t="s">
        <v>52</v>
      </c>
      <c r="B40" s="10" t="s">
        <v>53</v>
      </c>
      <c r="C40" s="11">
        <v>23680.5</v>
      </c>
      <c r="D40" s="11">
        <v>545</v>
      </c>
      <c r="E40" s="12">
        <v>32107.7</v>
      </c>
      <c r="F40" s="11">
        <v>2721.6</v>
      </c>
      <c r="G40" s="12">
        <v>32107.7</v>
      </c>
    </row>
    <row r="41" spans="1:7">
      <c r="A41" s="9" t="s">
        <v>54</v>
      </c>
      <c r="B41" s="10" t="s">
        <v>55</v>
      </c>
      <c r="C41" s="11">
        <v>29748.9</v>
      </c>
      <c r="D41" s="11"/>
      <c r="E41" s="12">
        <v>37771.599999999999</v>
      </c>
      <c r="F41" s="11">
        <v>3969.9</v>
      </c>
      <c r="G41" s="12">
        <v>37771.599999999999</v>
      </c>
    </row>
    <row r="42" spans="1:7">
      <c r="A42" s="9" t="s">
        <v>56</v>
      </c>
      <c r="B42" s="10" t="s">
        <v>57</v>
      </c>
      <c r="C42" s="11">
        <v>337.1</v>
      </c>
      <c r="D42" s="11"/>
      <c r="E42" s="12">
        <v>386</v>
      </c>
      <c r="F42" s="11">
        <v>0</v>
      </c>
      <c r="G42" s="12">
        <v>386</v>
      </c>
    </row>
    <row r="43" spans="1:7">
      <c r="A43" s="9" t="s">
        <v>58</v>
      </c>
      <c r="B43" s="10" t="s">
        <v>59</v>
      </c>
      <c r="C43" s="11">
        <v>13570.7</v>
      </c>
      <c r="D43" s="11">
        <v>455</v>
      </c>
      <c r="E43" s="12">
        <v>15368.9</v>
      </c>
      <c r="F43" s="11">
        <v>1933.8</v>
      </c>
      <c r="G43" s="12">
        <v>15368.9</v>
      </c>
    </row>
    <row r="44" spans="1:7">
      <c r="A44" s="9" t="s">
        <v>81</v>
      </c>
      <c r="B44" s="10" t="s">
        <v>82</v>
      </c>
      <c r="C44" s="11">
        <v>14502.9</v>
      </c>
      <c r="D44" s="11"/>
      <c r="E44" s="12">
        <v>13922.2</v>
      </c>
      <c r="F44" s="11">
        <v>0</v>
      </c>
      <c r="G44" s="12">
        <v>13922.2</v>
      </c>
    </row>
    <row r="45" spans="1:7">
      <c r="A45" s="6" t="s">
        <v>60</v>
      </c>
      <c r="B45" s="7" t="s">
        <v>61</v>
      </c>
      <c r="C45" s="8">
        <v>77097.5</v>
      </c>
      <c r="D45" s="8">
        <f>D46+D47+D48</f>
        <v>376.5</v>
      </c>
      <c r="E45" s="8">
        <f>SUM(E46:E48)</f>
        <v>70691.199999999997</v>
      </c>
      <c r="F45" s="8">
        <f t="shared" ref="F45" si="7">SUM(F46:F48)</f>
        <v>5895.0000000000009</v>
      </c>
      <c r="G45" s="8">
        <f>SUM(G46:G48)</f>
        <v>70691.199999999997</v>
      </c>
    </row>
    <row r="46" spans="1:7">
      <c r="A46" s="9" t="s">
        <v>62</v>
      </c>
      <c r="B46" s="10" t="s">
        <v>63</v>
      </c>
      <c r="C46" s="11">
        <v>3020</v>
      </c>
      <c r="D46" s="11"/>
      <c r="E46" s="12">
        <v>3300</v>
      </c>
      <c r="F46" s="11">
        <v>372.6</v>
      </c>
      <c r="G46" s="12">
        <v>3300</v>
      </c>
    </row>
    <row r="47" spans="1:7">
      <c r="A47" s="9" t="s">
        <v>64</v>
      </c>
      <c r="B47" s="10" t="s">
        <v>65</v>
      </c>
      <c r="C47" s="11">
        <v>54880.9</v>
      </c>
      <c r="D47" s="11">
        <v>376.5</v>
      </c>
      <c r="E47" s="12">
        <v>49187.1</v>
      </c>
      <c r="F47" s="11">
        <v>4473.6000000000004</v>
      </c>
      <c r="G47" s="12">
        <v>49187.1</v>
      </c>
    </row>
    <row r="48" spans="1:7">
      <c r="A48" s="9" t="s">
        <v>66</v>
      </c>
      <c r="B48" s="10" t="s">
        <v>67</v>
      </c>
      <c r="C48" s="11">
        <v>19196.599999999999</v>
      </c>
      <c r="D48" s="11"/>
      <c r="E48" s="12">
        <v>18204.099999999999</v>
      </c>
      <c r="F48" s="11">
        <v>1048.8</v>
      </c>
      <c r="G48" s="12">
        <v>18204.099999999999</v>
      </c>
    </row>
    <row r="49" spans="1:7">
      <c r="A49" s="6" t="s">
        <v>68</v>
      </c>
      <c r="B49" s="7" t="s">
        <v>94</v>
      </c>
      <c r="C49" s="8">
        <v>4748.6000000000004</v>
      </c>
      <c r="D49" s="8">
        <f>D50</f>
        <v>100</v>
      </c>
      <c r="E49" s="8">
        <f>SUM(E50)</f>
        <v>4800</v>
      </c>
      <c r="F49" s="8">
        <f t="shared" ref="F49" si="8">SUM(F50)</f>
        <v>383.7</v>
      </c>
      <c r="G49" s="8">
        <f>SUM(G50)</f>
        <v>4800</v>
      </c>
    </row>
    <row r="50" spans="1:7">
      <c r="A50" s="9" t="s">
        <v>69</v>
      </c>
      <c r="B50" s="10" t="s">
        <v>83</v>
      </c>
      <c r="C50" s="11">
        <v>4748.6000000000004</v>
      </c>
      <c r="D50" s="11">
        <v>100</v>
      </c>
      <c r="E50" s="12">
        <v>4800</v>
      </c>
      <c r="F50" s="11">
        <v>383.7</v>
      </c>
      <c r="G50" s="12">
        <v>4800</v>
      </c>
    </row>
    <row r="51" spans="1:7">
      <c r="A51" s="6" t="s">
        <v>95</v>
      </c>
      <c r="B51" s="7" t="s">
        <v>96</v>
      </c>
      <c r="C51" s="8">
        <v>2010.2</v>
      </c>
      <c r="D51" s="8">
        <f>D52+D53</f>
        <v>0</v>
      </c>
      <c r="E51" s="8">
        <f>E52+E53</f>
        <v>1938.6</v>
      </c>
      <c r="F51" s="8">
        <f t="shared" ref="F51" si="9">F52+F53</f>
        <v>157.4</v>
      </c>
      <c r="G51" s="8">
        <f>G52+G53</f>
        <v>1938.6</v>
      </c>
    </row>
    <row r="52" spans="1:7">
      <c r="A52" s="9" t="s">
        <v>84</v>
      </c>
      <c r="B52" s="10" t="s">
        <v>50</v>
      </c>
      <c r="C52" s="11">
        <v>1960.2</v>
      </c>
      <c r="D52" s="11"/>
      <c r="E52" s="12">
        <v>1888.6</v>
      </c>
      <c r="F52" s="11">
        <v>157.4</v>
      </c>
      <c r="G52" s="12">
        <v>1888.6</v>
      </c>
    </row>
    <row r="53" spans="1:7">
      <c r="A53" s="9" t="s">
        <v>85</v>
      </c>
      <c r="B53" s="10" t="s">
        <v>86</v>
      </c>
      <c r="C53" s="11">
        <v>50</v>
      </c>
      <c r="D53" s="11"/>
      <c r="E53" s="12">
        <v>50</v>
      </c>
      <c r="F53" s="11">
        <v>0</v>
      </c>
      <c r="G53" s="12">
        <v>50</v>
      </c>
    </row>
    <row r="54" spans="1:7" ht="25.5">
      <c r="A54" s="6" t="s">
        <v>97</v>
      </c>
      <c r="B54" s="7" t="s">
        <v>98</v>
      </c>
      <c r="C54" s="8">
        <v>10</v>
      </c>
      <c r="D54" s="8">
        <f>D55</f>
        <v>0</v>
      </c>
      <c r="E54" s="8">
        <f>SUM(E55)</f>
        <v>339.5</v>
      </c>
      <c r="F54" s="8">
        <f t="shared" ref="F54" si="10">SUM(F55)</f>
        <v>0</v>
      </c>
      <c r="G54" s="8">
        <f>SUM(G55)</f>
        <v>339.5</v>
      </c>
    </row>
    <row r="55" spans="1:7" ht="25.5">
      <c r="A55" s="9" t="s">
        <v>87</v>
      </c>
      <c r="B55" s="10" t="s">
        <v>88</v>
      </c>
      <c r="C55" s="11">
        <v>10</v>
      </c>
      <c r="D55" s="11"/>
      <c r="E55" s="12">
        <v>339.5</v>
      </c>
      <c r="F55" s="12">
        <v>0</v>
      </c>
      <c r="G55" s="12">
        <v>339.5</v>
      </c>
    </row>
    <row r="56" spans="1:7" ht="13.5">
      <c r="A56" s="13" t="s">
        <v>89</v>
      </c>
      <c r="B56" s="14" t="s">
        <v>103</v>
      </c>
      <c r="C56" s="15">
        <f>C11+C19+C21+C25+C28+C30+C36+C39+C45+C49+C51+C54</f>
        <v>744530.79999999981</v>
      </c>
      <c r="D56" s="15">
        <f>D11+D19+D21+D25+D28+D30+D36+D39+D45+D49+D51+D54</f>
        <v>15945.3</v>
      </c>
      <c r="E56" s="8">
        <f>E54+E51+E49+E45+E39+E36+E30+E28+E25+E21+E11</f>
        <v>751232.3</v>
      </c>
      <c r="F56" s="8">
        <f t="shared" ref="F56" si="11">F54+F51+F49+F45+F39+F36+F30+F28+F25+F21+F11</f>
        <v>97117.1</v>
      </c>
      <c r="G56" s="8">
        <f>G54+G51+G49+G45+G39+G36+G30+G28+G25+G21+G11</f>
        <v>751232.3</v>
      </c>
    </row>
    <row r="57" spans="1:7">
      <c r="G57" s="17"/>
    </row>
    <row r="58" spans="1:7">
      <c r="G58" s="17"/>
    </row>
  </sheetData>
  <mergeCells count="7">
    <mergeCell ref="A4:G4"/>
    <mergeCell ref="A5:G5"/>
    <mergeCell ref="A7:B7"/>
    <mergeCell ref="A8:B8"/>
    <mergeCell ref="E8:E9"/>
    <mergeCell ref="F8:F9"/>
    <mergeCell ref="G8:G9"/>
  </mergeCells>
  <pageMargins left="0.86614173228346458" right="0.15748031496062992" top="0.31496062992125984" bottom="0.31496062992125984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poi</cp:lastModifiedBy>
  <cp:lastPrinted>2012-03-21T07:43:41Z</cp:lastPrinted>
  <dcterms:created xsi:type="dcterms:W3CDTF">1996-10-08T23:32:33Z</dcterms:created>
  <dcterms:modified xsi:type="dcterms:W3CDTF">2012-03-21T07:43:46Z</dcterms:modified>
</cp:coreProperties>
</file>