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 firstSheet="1" activeTab="5"/>
  </bookViews>
  <sheets>
    <sheet name="2011-2013" sheetId="1" r:id="rId1"/>
    <sheet name="2011-2013 (2)" sheetId="2" r:id="rId2"/>
    <sheet name="2011-2013 (3)" sheetId="3" r:id="rId3"/>
    <sheet name="2011-2013 (печать)" sheetId="5" r:id="rId4"/>
    <sheet name="2011-2013 (печать) (ЦРБ)" sheetId="6" r:id="rId5"/>
    <sheet name="2012-2014" sheetId="8" r:id="rId6"/>
  </sheets>
  <calcPr calcId="124519"/>
</workbook>
</file>

<file path=xl/calcChain.xml><?xml version="1.0" encoding="utf-8"?>
<calcChain xmlns="http://schemas.openxmlformats.org/spreadsheetml/2006/main">
  <c r="F25" i="8"/>
  <c r="E25"/>
  <c r="D25"/>
  <c r="F20"/>
  <c r="E20"/>
  <c r="D20"/>
  <c r="D16"/>
  <c r="E14"/>
  <c r="D14"/>
  <c r="F12"/>
  <c r="E12"/>
  <c r="D12"/>
  <c r="F51" i="6"/>
  <c r="H31"/>
  <c r="G31"/>
  <c r="F31"/>
  <c r="G20"/>
  <c r="F20"/>
  <c r="H13"/>
  <c r="G13"/>
  <c r="F13"/>
  <c r="F12"/>
  <c r="H38"/>
  <c r="G38"/>
  <c r="F38"/>
  <c r="H73" i="5"/>
  <c r="G73"/>
  <c r="F73"/>
  <c r="H68"/>
  <c r="G68"/>
  <c r="F68"/>
  <c r="H64"/>
  <c r="G64"/>
  <c r="F64"/>
  <c r="H57"/>
  <c r="G57"/>
  <c r="F57"/>
  <c r="H47"/>
  <c r="G47"/>
  <c r="F47"/>
  <c r="H43"/>
  <c r="G43"/>
  <c r="F43"/>
  <c r="H39"/>
  <c r="G39"/>
  <c r="G38"/>
  <c r="F39"/>
  <c r="H38"/>
  <c r="F38"/>
  <c r="H34"/>
  <c r="G34"/>
  <c r="F34"/>
  <c r="H30"/>
  <c r="G30"/>
  <c r="F30"/>
  <c r="H26"/>
  <c r="G26"/>
  <c r="F26"/>
  <c r="H22"/>
  <c r="G22"/>
  <c r="F22"/>
  <c r="H18"/>
  <c r="G18"/>
  <c r="F18"/>
  <c r="H14"/>
  <c r="H13"/>
  <c r="H12"/>
  <c r="G14"/>
  <c r="F14"/>
  <c r="F13"/>
  <c r="F12"/>
  <c r="G13"/>
  <c r="G12"/>
  <c r="H73" i="3"/>
  <c r="G73"/>
  <c r="F73"/>
  <c r="H64"/>
  <c r="G64"/>
  <c r="F64"/>
  <c r="H57"/>
  <c r="G57"/>
  <c r="F57"/>
  <c r="H47"/>
  <c r="G47"/>
  <c r="F47"/>
  <c r="H43"/>
  <c r="G43"/>
  <c r="F43"/>
  <c r="H39"/>
  <c r="H38"/>
  <c r="G39"/>
  <c r="F39"/>
  <c r="F38"/>
  <c r="G38"/>
  <c r="H34"/>
  <c r="G34"/>
  <c r="F34"/>
  <c r="H30"/>
  <c r="G30"/>
  <c r="F30"/>
  <c r="H26"/>
  <c r="G26"/>
  <c r="F26"/>
  <c r="H22"/>
  <c r="G22"/>
  <c r="F22"/>
  <c r="H18"/>
  <c r="G18"/>
  <c r="F18"/>
  <c r="H14"/>
  <c r="G14"/>
  <c r="G13"/>
  <c r="G12"/>
  <c r="F14"/>
  <c r="H13"/>
  <c r="H12"/>
  <c r="F13"/>
  <c r="F12"/>
  <c r="H68"/>
  <c r="G68"/>
  <c r="F68"/>
  <c r="F62" i="1"/>
  <c r="F56"/>
  <c r="F92" i="2"/>
  <c r="H84"/>
  <c r="G84"/>
  <c r="F84"/>
  <c r="H77"/>
  <c r="G77"/>
  <c r="F77"/>
  <c r="F76"/>
  <c r="G48"/>
  <c r="H48"/>
  <c r="F48"/>
  <c r="G23"/>
  <c r="H23"/>
  <c r="F23"/>
  <c r="F13"/>
  <c r="H110"/>
  <c r="G110"/>
  <c r="F110"/>
  <c r="H103"/>
  <c r="G103"/>
  <c r="F103"/>
  <c r="H96"/>
  <c r="G96"/>
  <c r="F96"/>
  <c r="H92"/>
  <c r="G92"/>
  <c r="H88"/>
  <c r="G88"/>
  <c r="F88"/>
  <c r="H76"/>
  <c r="H71"/>
  <c r="G71"/>
  <c r="F71"/>
  <c r="H67"/>
  <c r="G67"/>
  <c r="G62"/>
  <c r="G34"/>
  <c r="G12"/>
  <c r="F67"/>
  <c r="H63"/>
  <c r="G63"/>
  <c r="F63"/>
  <c r="H56"/>
  <c r="G56"/>
  <c r="F56"/>
  <c r="H52"/>
  <c r="G52"/>
  <c r="F52"/>
  <c r="H44"/>
  <c r="G44"/>
  <c r="F44"/>
  <c r="H40"/>
  <c r="G40"/>
  <c r="F40"/>
  <c r="H36"/>
  <c r="H35"/>
  <c r="H34"/>
  <c r="H12"/>
  <c r="G36"/>
  <c r="F36"/>
  <c r="F35"/>
  <c r="F34"/>
  <c r="F12"/>
  <c r="H30"/>
  <c r="G30"/>
  <c r="F30"/>
  <c r="H13"/>
  <c r="G13"/>
  <c r="H70" i="1"/>
  <c r="G70"/>
  <c r="F70"/>
  <c r="H67"/>
  <c r="G67"/>
  <c r="F67"/>
  <c r="H64"/>
  <c r="G64"/>
  <c r="F64"/>
  <c r="H62"/>
  <c r="G62"/>
  <c r="H58"/>
  <c r="G58"/>
  <c r="F58"/>
  <c r="H56"/>
  <c r="G56"/>
  <c r="H53"/>
  <c r="H52"/>
  <c r="G53"/>
  <c r="G52"/>
  <c r="F53"/>
  <c r="F52"/>
  <c r="H49"/>
  <c r="G49"/>
  <c r="F49"/>
  <c r="H47"/>
  <c r="G47"/>
  <c r="F47"/>
  <c r="H45"/>
  <c r="H44"/>
  <c r="G45"/>
  <c r="G44"/>
  <c r="F45"/>
  <c r="F44"/>
  <c r="H40"/>
  <c r="G40"/>
  <c r="F40"/>
  <c r="H38"/>
  <c r="G38"/>
  <c r="F38"/>
  <c r="H34"/>
  <c r="G34"/>
  <c r="F34"/>
  <c r="H32"/>
  <c r="G32"/>
  <c r="F32"/>
  <c r="H30"/>
  <c r="G30"/>
  <c r="F30"/>
  <c r="H28"/>
  <c r="G28"/>
  <c r="G27"/>
  <c r="G26"/>
  <c r="F28"/>
  <c r="H27"/>
  <c r="H26"/>
  <c r="H12"/>
  <c r="F27"/>
  <c r="H24"/>
  <c r="G24"/>
  <c r="F24"/>
  <c r="H18"/>
  <c r="G18"/>
  <c r="F18"/>
  <c r="H13"/>
  <c r="G13"/>
  <c r="F13"/>
  <c r="F12"/>
  <c r="F26"/>
  <c r="F62" i="2"/>
  <c r="H62"/>
  <c r="G76"/>
  <c r="G35"/>
  <c r="H12" i="6"/>
  <c r="G12"/>
  <c r="G12" i="1"/>
</calcChain>
</file>

<file path=xl/sharedStrings.xml><?xml version="1.0" encoding="utf-8"?>
<sst xmlns="http://schemas.openxmlformats.org/spreadsheetml/2006/main" count="1113" uniqueCount="133">
  <si>
    <t>Приложение 17</t>
  </si>
  <si>
    <t>к Решению Городищенской</t>
  </si>
  <si>
    <t>Районной Думы</t>
  </si>
  <si>
    <t>№_______  от ______________</t>
  </si>
  <si>
    <t>Распределение бюджетных ассигнований на реализацию</t>
  </si>
  <si>
    <t>районных целевых программ на 2011-2013 г.г.</t>
  </si>
  <si>
    <t>(тыс.руб.)</t>
  </si>
  <si>
    <t>Наименование</t>
  </si>
  <si>
    <t>Целевая статья расходов</t>
  </si>
  <si>
    <t>раздел</t>
  </si>
  <si>
    <t>подраздел</t>
  </si>
  <si>
    <t>Вид расходов</t>
  </si>
  <si>
    <t>2011 г.</t>
  </si>
  <si>
    <t>2012 г.</t>
  </si>
  <si>
    <t>2013 г.</t>
  </si>
  <si>
    <t>Районные целевые программы</t>
  </si>
  <si>
    <t>Районная целевая программа «Повышение безопасности дорожного движения на территории Городищенского муниципального района на 2010-2012годы» (утверждена Постановлением Администрации Городищенского муниципального  района от 31 июля 2009г. № 2133)</t>
  </si>
  <si>
    <t>МУ "КЦСППМ"</t>
  </si>
  <si>
    <t>МУК "МЦКС"</t>
  </si>
  <si>
    <t>МУ "Образование"</t>
  </si>
  <si>
    <t>МУЗ "Городищенская ЦРБ"</t>
  </si>
  <si>
    <t>Районная целевая программа «Комплексные меры противодействия наркомании на  2009-2011 годы на территории Городищенского муниципального района» (утверждена Постановлением Администрации Городищенского муниципального  района от 26 марта 2009 г. № 602)</t>
  </si>
  <si>
    <t>Районная целевая программа «Молодой семье – доступное жилье на 2011-2013 г.г.» (утверждена Постановлением администрации Городищенского муниципального района от 31 августа 2010 г.                                         № 1907)</t>
  </si>
  <si>
    <t>Отдел по культуре, молодежной политике и спорту Администрации Городищенского муниципального района</t>
  </si>
  <si>
    <t>Районные целевые программы «Предупреждение и борьба с социально-значимыми заболеваниями», «Здоровое поколение», «Профилактика внутрибольничных инфекций» на 2011-2013 годы (утверждены Постановлением администрации Городищенского муниципального района от 31 августа 2010 г. № 1908)</t>
  </si>
  <si>
    <t>Районная целевая программа «Предупреждение и борьба с социально-значимыми заболеваниями»</t>
  </si>
  <si>
    <t xml:space="preserve">          Подпрограмма  «Сахарный диабет»</t>
  </si>
  <si>
    <t xml:space="preserve">          Подпрограмма «Неотложные меры по активному выявлению и профилактике туберкулеза»</t>
  </si>
  <si>
    <t xml:space="preserve">         Подпрограмма «АНТИ-ВИЧ/СПИД»</t>
  </si>
  <si>
    <t xml:space="preserve">          Подпрограмма «Профилактика трансмиссивных инфекций»</t>
  </si>
  <si>
    <t xml:space="preserve">          Подпрограмма «Вакцинопрофилактика»</t>
  </si>
  <si>
    <t xml:space="preserve">          Подпрограмма «Профилактика и лечение артериальной гипертонии»</t>
  </si>
  <si>
    <t>Районная целевая программа «Здоровое поколение»</t>
  </si>
  <si>
    <t xml:space="preserve">          Подпрограмма  «Здоровый ребенок»</t>
  </si>
  <si>
    <t xml:space="preserve">          Подпрограмма «Безопасное материнство»</t>
  </si>
  <si>
    <t>Районная целевая программа «Профилактика внутрибольничных инфекций»</t>
  </si>
  <si>
    <t>Программа по энергосбережению  и повышению энергетической эффективности Городищенского муниципального района Волгоградской области на 2010-2015 годы (утверждена Постановлением администраци городищенского муниципального района от 13.08.2010 г. № 1826)</t>
  </si>
  <si>
    <t>Замена ЛН на энергосберегающие</t>
  </si>
  <si>
    <t>Установка приборов учета на воду</t>
  </si>
  <si>
    <t>Установка приборов учета на отопление</t>
  </si>
  <si>
    <t>Установка приборов учета на электроэнергию</t>
  </si>
  <si>
    <t>Проведение энергоаудита, энергетических обследований</t>
  </si>
  <si>
    <t>Установка и монтаж тепловых насосов</t>
  </si>
  <si>
    <t>Внедрение установок для обработки подпиточной воды для котлов</t>
  </si>
  <si>
    <t>районной Думы</t>
  </si>
  <si>
    <t>ОБРАЗОВАНИЕ</t>
  </si>
  <si>
    <t>Другие вопросы в области образования</t>
  </si>
  <si>
    <t>07</t>
  </si>
  <si>
    <t>09</t>
  </si>
  <si>
    <t>022</t>
  </si>
  <si>
    <t>КУЛЬТУРА И КИНЕМАТОГРАФИЯ</t>
  </si>
  <si>
    <t>08</t>
  </si>
  <si>
    <t>Другие вопросы в области культуры, кинематографии</t>
  </si>
  <si>
    <t>04</t>
  </si>
  <si>
    <t>024</t>
  </si>
  <si>
    <t>Другие вопросы в области здравоохранения</t>
  </si>
  <si>
    <t>Мероприятия в сфере образования</t>
  </si>
  <si>
    <t>Мероприятия в сфере культуры</t>
  </si>
  <si>
    <t>Мероприятия в области здравоохранения</t>
  </si>
  <si>
    <t>067</t>
  </si>
  <si>
    <t>СОЦИАЛЬНАЯ ПОЛИТИКА</t>
  </si>
  <si>
    <t>10</t>
  </si>
  <si>
    <t>Социальное обеспечение населения</t>
  </si>
  <si>
    <t>03</t>
  </si>
  <si>
    <t>501</t>
  </si>
  <si>
    <t>Субсидии на обеспечение жильем</t>
  </si>
  <si>
    <t>ЗДРАВООХРАНЕНИЕ</t>
  </si>
  <si>
    <t>Приложение 15</t>
  </si>
  <si>
    <t>2014 г.</t>
  </si>
  <si>
    <t>Районная целевая программа «Комплексные меры противодействия наркомании на территории Городищенского муниципального района на  2012-2014 годы» (утверждена Постановлением Администрации Городищенского муниципального  района от 27 сентября 2011 г. № 1708)</t>
  </si>
  <si>
    <t>МЦП "Обеспечение пожарной безопасности и антитеррорестической защищенности на 2012-2014гг", (утверждена Постановлением администраци городищенского муниципального района от 30.09.2011 г. № 1825)</t>
  </si>
  <si>
    <t>ОБЩЕГОСУДАРСТВЕННЫЕ ВОПРОСЫ</t>
  </si>
  <si>
    <t>01</t>
  </si>
  <si>
    <t>13</t>
  </si>
  <si>
    <t>012</t>
  </si>
  <si>
    <t>Другие общегосударственные вопросы</t>
  </si>
  <si>
    <t>Выполнение функций государственными органами</t>
  </si>
  <si>
    <t>ОХРАНА ОКРУЖАЮЩЕЙ СРЕДЫ</t>
  </si>
  <si>
    <t>Охрана объектов растительного и животного мира и среды их обитания</t>
  </si>
  <si>
    <t>06</t>
  </si>
  <si>
    <t>МЦП "Охрана окружающей среды Городищенского муниципального района Волгоградской области на 2012-2016 г.(утверждена Постановлением администраци городищенского муниципального района от 30.09.2011 г. № 1827)</t>
  </si>
  <si>
    <t>001</t>
  </si>
  <si>
    <t>Выполнение функций бюджетными учреждениями</t>
  </si>
  <si>
    <t>013</t>
  </si>
  <si>
    <t>МЦП "Развитие и модернизация сети образовательных учреждений на территории Городищенского муниципального района на 2011-2013 г.г.", утверждена постановлением администрации Городищенского муниципального района от 30.09.2011 г. № 1824</t>
  </si>
  <si>
    <t>МЦП "Патриотическое воспитание и допризывная подготовка молодежи Городищенского муниципального района 2012-2014 г.г.", утверждена постановлением администрации Городищенского муниципального района от 30.09.2011 г. № 1802</t>
  </si>
  <si>
    <t>МЦП " Сохранение и развитие муниципальных учреждений культуры, спорта и молодежной политики Городищенского муницпального района на 2012-2016 годы", утверждена постановлением администрации Городищенского муниципального района от 30.09.2011 г. № 1802</t>
  </si>
  <si>
    <t>КМЦП " Профилактика правонарушенийна территории Городищенского муниципального района на 2011-2013 годы", утверждена постановлением администрации Городищенского муниципального района от 03.05.2011 г. № 788</t>
  </si>
  <si>
    <t>ЖИЛИЩНО-КОММУНАЛЬНОЕ ХОЗЯЙСТВО</t>
  </si>
  <si>
    <t>05</t>
  </si>
  <si>
    <t>Другие вопросы в области жилищно-коммунального хозяйства</t>
  </si>
  <si>
    <t>МЦП "Функционирование и развитие системы управления Городищенского муниципального района на 2011-2014 г.г."(утверждена Постановлением администраци городищенского муниципального района от 30.09.2011 г. № 1852)</t>
  </si>
  <si>
    <t>МЦП "Развитие инвестиционной деятельности на территории Городищенского муниципального района Волгоградской области на 2012-2015 г.г."</t>
  </si>
  <si>
    <t>МЦП "Развитие отрасли "Образование" на территории Городищенского муниципального района на 2011-2014гг"(утверждена Постановлением администраци городищенского муниципального района от 30.09.2011 г. № 1826)</t>
  </si>
  <si>
    <t xml:space="preserve">Дошкольное образоване </t>
  </si>
  <si>
    <t xml:space="preserve">Общее образоване </t>
  </si>
  <si>
    <t>500</t>
  </si>
  <si>
    <t>02</t>
  </si>
  <si>
    <t>Выполнение функций органами местного самоуправления</t>
  </si>
  <si>
    <t>24323,4</t>
  </si>
  <si>
    <t>17355,4</t>
  </si>
  <si>
    <t>12735,9</t>
  </si>
  <si>
    <t>Другие вопросы в области ЖКХ</t>
  </si>
  <si>
    <t>Профессионалная подготовка, переподготовка и повынение квалификации</t>
  </si>
  <si>
    <t>Другие вопросы в обасти образования</t>
  </si>
  <si>
    <t>Другие вопросы в области культуры икинемотографии</t>
  </si>
  <si>
    <t>Пенсионное обеспечение</t>
  </si>
  <si>
    <t>005</t>
  </si>
  <si>
    <t>Социальные выплаты</t>
  </si>
  <si>
    <t>Прочие расходы</t>
  </si>
  <si>
    <t>12</t>
  </si>
  <si>
    <t>СРЕДСТВА МАССОВОЙ ИНФОРМАЦИИ</t>
  </si>
  <si>
    <t>Другие вопросы в области средств массовой информации</t>
  </si>
  <si>
    <t>районных целевых программ на 2012-2014 г.г.</t>
  </si>
  <si>
    <t>Районная целевая программа "Предупреждение и борьба с социально-значимыми заболеваниями"</t>
  </si>
  <si>
    <t>Районная целевая программа "Здоровое поколение"</t>
  </si>
  <si>
    <t>Районная целевая программа "Повышение безопасности дорожного движения на территории Городищенского муниципального района на 2010-2012"</t>
  </si>
  <si>
    <t>Районная целевая программа "Профилактика внутрибольничных инфекций"</t>
  </si>
  <si>
    <t>Долгосрочная муниципальная целевая программа "Сохранение и развитие объектов здравоохранения на 2012-2014гг"</t>
  </si>
  <si>
    <t>795 28 00</t>
  </si>
  <si>
    <t>Районная целевая программа «Повышение безопасности дорожного движения на территории Городищенского муниципального района на 2010-2012годы»</t>
  </si>
  <si>
    <t>КМЦП " Профилактика правонарушенийна территории Городищенского муниципального района на 2011-2013 годы"</t>
  </si>
  <si>
    <t xml:space="preserve">Районная целевая программа «Молодой семье – доступное жилье на 2011-2013 г.г.» </t>
  </si>
  <si>
    <t>Программа по энергосбережению  и повышению энергетической эффективности Городищенского муниципального района Волгоградской области на 2010-2015 годы Постановлением администраци городищенского муниципального района от 13.08.2010 г. № 1826)</t>
  </si>
  <si>
    <t>МЦП "Функционирование и развитие системы управления Городищенского муниципального района на 2011-2014 г.г."</t>
  </si>
  <si>
    <t>МЦП "Развитие и модернизация сети образовательных учреждений на территории Городищенского муниципального района на 2011-2013 г.г."</t>
  </si>
  <si>
    <t>МЦП "Обеспечение пожарной безопасности и антитеррорестической защищенности на 2012-2014гг"</t>
  </si>
  <si>
    <t>МЦП "Развитие отрасли "Образование" на территории Городищенского муниципального района на 2011-2014гг"</t>
  </si>
  <si>
    <t>МЦП "Охрана окружающей среды Городищенского муниципального района Волгоградской области на 2012-2016 г.</t>
  </si>
  <si>
    <t>МЦП "Патриотическое воспитание и допризывная подготовка молодежи Городищенского муниципального района 2012-2014 г.г."</t>
  </si>
  <si>
    <t>МЦП " Сохранение и развитие муниципальных учреждений культуры, спорта и молодежной политики Городищенского муницпального района на 2012-2016 годы"</t>
  </si>
  <si>
    <t>Районная целевая программа «Комплексные меры противодействия наркомании на территории Городищенского муниципального района на  2012-2014 годы»</t>
  </si>
  <si>
    <t>№  487  от 20.12.2011г.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</si>
</sst>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08"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 vertical="top" wrapText="1"/>
    </xf>
    <xf numFmtId="4" fontId="5" fillId="2" borderId="2" xfId="0" applyNumberFormat="1" applyFont="1" applyFill="1" applyBorder="1" applyAlignment="1">
      <alignment horizontal="center" vertical="top" wrapText="1"/>
    </xf>
    <xf numFmtId="0" fontId="0" fillId="2" borderId="0" xfId="0" applyFill="1"/>
    <xf numFmtId="0" fontId="5" fillId="3" borderId="1" xfId="0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center" vertical="top" wrapText="1"/>
    </xf>
    <xf numFmtId="164" fontId="5" fillId="3" borderId="2" xfId="0" applyNumberFormat="1" applyFont="1" applyFill="1" applyBorder="1" applyAlignment="1">
      <alignment horizontal="center" vertical="top" wrapText="1"/>
    </xf>
    <xf numFmtId="0" fontId="0" fillId="3" borderId="0" xfId="0" applyFill="1"/>
    <xf numFmtId="0" fontId="4" fillId="0" borderId="1" xfId="0" applyFont="1" applyBorder="1" applyAlignment="1">
      <alignment horizontal="left" vertical="top" wrapText="1" indent="23"/>
    </xf>
    <xf numFmtId="164" fontId="4" fillId="0" borderId="2" xfId="0" applyNumberFormat="1" applyFont="1" applyBorder="1" applyAlignment="1">
      <alignment horizontal="center" vertical="top" wrapText="1"/>
    </xf>
    <xf numFmtId="0" fontId="0" fillId="0" borderId="0" xfId="0" applyFont="1"/>
    <xf numFmtId="0" fontId="5" fillId="4" borderId="1" xfId="0" applyFont="1" applyFill="1" applyBorder="1" applyAlignment="1">
      <alignment vertical="top" wrapText="1"/>
    </xf>
    <xf numFmtId="0" fontId="5" fillId="4" borderId="2" xfId="0" applyFont="1" applyFill="1" applyBorder="1" applyAlignment="1">
      <alignment horizontal="center" vertical="top" wrapText="1"/>
    </xf>
    <xf numFmtId="164" fontId="5" fillId="4" borderId="2" xfId="0" applyNumberFormat="1" applyFont="1" applyFill="1" applyBorder="1" applyAlignment="1">
      <alignment horizontal="center" vertical="top" wrapText="1"/>
    </xf>
    <xf numFmtId="0" fontId="0" fillId="4" borderId="0" xfId="0" applyFill="1"/>
    <xf numFmtId="0" fontId="4" fillId="4" borderId="1" xfId="0" applyFont="1" applyFill="1" applyBorder="1" applyAlignment="1">
      <alignment horizontal="left" vertical="top" wrapText="1" indent="23"/>
    </xf>
    <xf numFmtId="0" fontId="4" fillId="4" borderId="2" xfId="0" applyFont="1" applyFill="1" applyBorder="1" applyAlignment="1">
      <alignment horizontal="center" vertical="top" wrapText="1"/>
    </xf>
    <xf numFmtId="164" fontId="4" fillId="4" borderId="2" xfId="0" applyNumberFormat="1" applyFont="1" applyFill="1" applyBorder="1" applyAlignment="1">
      <alignment horizontal="center" vertical="top" wrapText="1"/>
    </xf>
    <xf numFmtId="0" fontId="0" fillId="4" borderId="0" xfId="0" applyFont="1" applyFill="1"/>
    <xf numFmtId="0" fontId="5" fillId="5" borderId="1" xfId="0" applyFont="1" applyFill="1" applyBorder="1" applyAlignment="1">
      <alignment vertical="top" wrapText="1"/>
    </xf>
    <xf numFmtId="0" fontId="5" fillId="5" borderId="2" xfId="0" applyFont="1" applyFill="1" applyBorder="1" applyAlignment="1">
      <alignment horizontal="center" vertical="top" wrapText="1"/>
    </xf>
    <xf numFmtId="164" fontId="5" fillId="5" borderId="2" xfId="0" applyNumberFormat="1" applyFont="1" applyFill="1" applyBorder="1" applyAlignment="1">
      <alignment horizontal="center" vertical="top" wrapText="1"/>
    </xf>
    <xf numFmtId="0" fontId="0" fillId="5" borderId="0" xfId="0" applyFill="1"/>
    <xf numFmtId="0" fontId="4" fillId="6" borderId="1" xfId="0" applyFont="1" applyFill="1" applyBorder="1" applyAlignment="1">
      <alignment horizontal="left" vertical="top" wrapText="1" indent="23"/>
    </xf>
    <xf numFmtId="0" fontId="5" fillId="6" borderId="2" xfId="0" applyFont="1" applyFill="1" applyBorder="1" applyAlignment="1">
      <alignment horizontal="center" vertical="top" wrapText="1"/>
    </xf>
    <xf numFmtId="164" fontId="5" fillId="6" borderId="2" xfId="0" applyNumberFormat="1" applyFont="1" applyFill="1" applyBorder="1" applyAlignment="1">
      <alignment horizontal="center" vertical="top" wrapText="1"/>
    </xf>
    <xf numFmtId="0" fontId="0" fillId="6" borderId="0" xfId="0" applyFill="1"/>
    <xf numFmtId="4" fontId="5" fillId="3" borderId="2" xfId="0" applyNumberFormat="1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vertical="top" wrapText="1"/>
    </xf>
    <xf numFmtId="0" fontId="5" fillId="7" borderId="2" xfId="0" applyFont="1" applyFill="1" applyBorder="1" applyAlignment="1">
      <alignment horizontal="center" vertical="top" wrapText="1"/>
    </xf>
    <xf numFmtId="4" fontId="5" fillId="7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4" fontId="5" fillId="0" borderId="2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0" fillId="7" borderId="0" xfId="0" applyFill="1"/>
    <xf numFmtId="49" fontId="4" fillId="0" borderId="2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5" fillId="6" borderId="2" xfId="0" applyNumberFormat="1" applyFont="1" applyFill="1" applyBorder="1" applyAlignment="1">
      <alignment horizontal="center" vertical="top" wrapText="1"/>
    </xf>
    <xf numFmtId="4" fontId="5" fillId="4" borderId="2" xfId="0" applyNumberFormat="1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vertical="top" wrapText="1"/>
    </xf>
    <xf numFmtId="0" fontId="4" fillId="6" borderId="1" xfId="0" applyFont="1" applyFill="1" applyBorder="1" applyAlignment="1">
      <alignment vertical="top" wrapText="1"/>
    </xf>
    <xf numFmtId="0" fontId="4" fillId="6" borderId="2" xfId="0" applyFont="1" applyFill="1" applyBorder="1" applyAlignment="1">
      <alignment horizontal="center" vertical="top" wrapText="1"/>
    </xf>
    <xf numFmtId="49" fontId="4" fillId="6" borderId="2" xfId="0" applyNumberFormat="1" applyFont="1" applyFill="1" applyBorder="1" applyAlignment="1">
      <alignment horizontal="center" vertical="top" wrapText="1"/>
    </xf>
    <xf numFmtId="164" fontId="4" fillId="6" borderId="2" xfId="0" applyNumberFormat="1" applyFont="1" applyFill="1" applyBorder="1" applyAlignment="1">
      <alignment horizontal="center" vertical="top" wrapText="1"/>
    </xf>
    <xf numFmtId="0" fontId="0" fillId="6" borderId="0" xfId="0" applyFont="1" applyFill="1"/>
    <xf numFmtId="49" fontId="4" fillId="6" borderId="3" xfId="0" applyNumberFormat="1" applyFont="1" applyFill="1" applyBorder="1" applyAlignment="1">
      <alignment horizontal="center" vertical="top" wrapText="1"/>
    </xf>
    <xf numFmtId="49" fontId="4" fillId="6" borderId="4" xfId="0" applyNumberFormat="1" applyFont="1" applyFill="1" applyBorder="1" applyAlignment="1">
      <alignment horizontal="center" vertical="top" wrapText="1"/>
    </xf>
    <xf numFmtId="0" fontId="6" fillId="0" borderId="3" xfId="0" applyFont="1" applyBorder="1"/>
    <xf numFmtId="0" fontId="6" fillId="0" borderId="0" xfId="0" applyFont="1"/>
    <xf numFmtId="0" fontId="7" fillId="0" borderId="4" xfId="0" applyFont="1" applyBorder="1"/>
    <xf numFmtId="0" fontId="4" fillId="0" borderId="0" xfId="0" applyFont="1"/>
    <xf numFmtId="49" fontId="4" fillId="6" borderId="5" xfId="0" applyNumberFormat="1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vertical="top" wrapText="1"/>
    </xf>
    <xf numFmtId="0" fontId="4" fillId="6" borderId="4" xfId="0" applyFont="1" applyFill="1" applyBorder="1" applyAlignment="1">
      <alignment vertical="top" wrapText="1"/>
    </xf>
    <xf numFmtId="0" fontId="4" fillId="6" borderId="4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center" vertical="top" wrapText="1"/>
    </xf>
    <xf numFmtId="0" fontId="5" fillId="6" borderId="7" xfId="0" applyFont="1" applyFill="1" applyBorder="1" applyAlignment="1">
      <alignment horizontal="center" vertical="top" wrapText="1"/>
    </xf>
    <xf numFmtId="0" fontId="4" fillId="6" borderId="5" xfId="0" applyFont="1" applyFill="1" applyBorder="1" applyAlignment="1">
      <alignment vertical="top" wrapText="1"/>
    </xf>
    <xf numFmtId="0" fontId="4" fillId="6" borderId="5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164" fontId="4" fillId="0" borderId="5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164" fontId="4" fillId="0" borderId="3" xfId="0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5" fillId="0" borderId="9" xfId="0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center" vertical="top"/>
    </xf>
    <xf numFmtId="165" fontId="4" fillId="0" borderId="3" xfId="0" applyNumberFormat="1" applyFont="1" applyBorder="1" applyAlignment="1">
      <alignment horizontal="center" vertical="top"/>
    </xf>
    <xf numFmtId="165" fontId="4" fillId="0" borderId="5" xfId="0" applyNumberFormat="1" applyFont="1" applyBorder="1" applyAlignment="1">
      <alignment horizontal="center" vertical="top"/>
    </xf>
    <xf numFmtId="165" fontId="4" fillId="0" borderId="4" xfId="0" applyNumberFormat="1" applyFont="1" applyBorder="1" applyAlignment="1">
      <alignment horizontal="center" vertical="top"/>
    </xf>
    <xf numFmtId="2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center" vertical="top"/>
    </xf>
    <xf numFmtId="165" fontId="5" fillId="0" borderId="7" xfId="0" applyNumberFormat="1" applyFont="1" applyBorder="1" applyAlignment="1">
      <alignment horizontal="center" vertical="top"/>
    </xf>
    <xf numFmtId="165" fontId="5" fillId="0" borderId="8" xfId="0" applyNumberFormat="1" applyFont="1" applyBorder="1" applyAlignment="1">
      <alignment horizontal="center" vertical="top"/>
    </xf>
    <xf numFmtId="0" fontId="5" fillId="0" borderId="6" xfId="0" applyFont="1" applyBorder="1" applyAlignment="1">
      <alignment horizontal="left" vertical="top" wrapText="1"/>
    </xf>
    <xf numFmtId="0" fontId="0" fillId="0" borderId="7" xfId="0" applyBorder="1"/>
    <xf numFmtId="164" fontId="4" fillId="0" borderId="4" xfId="0" applyNumberFormat="1" applyFont="1" applyBorder="1" applyAlignment="1">
      <alignment horizontal="center" vertical="top"/>
    </xf>
    <xf numFmtId="164" fontId="5" fillId="0" borderId="7" xfId="0" applyNumberFormat="1" applyFont="1" applyBorder="1" applyAlignment="1">
      <alignment horizontal="center" vertical="top"/>
    </xf>
    <xf numFmtId="164" fontId="5" fillId="0" borderId="8" xfId="0" applyNumberFormat="1" applyFont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center" vertical="top"/>
    </xf>
    <xf numFmtId="0" fontId="6" fillId="0" borderId="3" xfId="0" applyFont="1" applyFill="1" applyBorder="1"/>
    <xf numFmtId="0" fontId="6" fillId="0" borderId="4" xfId="0" applyFont="1" applyFill="1" applyBorder="1"/>
    <xf numFmtId="49" fontId="4" fillId="0" borderId="4" xfId="0" applyNumberFormat="1" applyFont="1" applyFill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6" fillId="0" borderId="4" xfId="0" applyFont="1" applyBorder="1"/>
    <xf numFmtId="0" fontId="4" fillId="6" borderId="10" xfId="0" applyFont="1" applyFill="1" applyBorder="1" applyAlignment="1">
      <alignment vertical="top" wrapText="1"/>
    </xf>
    <xf numFmtId="0" fontId="4" fillId="6" borderId="11" xfId="0" applyFont="1" applyFill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6" fillId="0" borderId="13" xfId="0" applyFont="1" applyBorder="1"/>
    <xf numFmtId="0" fontId="4" fillId="0" borderId="14" xfId="0" applyFont="1" applyBorder="1" applyAlignment="1">
      <alignment horizontal="center" vertical="top"/>
    </xf>
    <xf numFmtId="164" fontId="4" fillId="0" borderId="14" xfId="0" applyNumberFormat="1" applyFont="1" applyBorder="1" applyAlignment="1">
      <alignment horizontal="center" vertical="top"/>
    </xf>
    <xf numFmtId="0" fontId="4" fillId="6" borderId="13" xfId="0" applyFont="1" applyFill="1" applyBorder="1" applyAlignment="1">
      <alignment vertical="top" wrapText="1"/>
    </xf>
    <xf numFmtId="0" fontId="4" fillId="6" borderId="15" xfId="0" applyFont="1" applyFill="1" applyBorder="1" applyAlignment="1">
      <alignment vertical="top" wrapText="1"/>
    </xf>
    <xf numFmtId="0" fontId="6" fillId="0" borderId="16" xfId="0" applyFont="1" applyBorder="1"/>
    <xf numFmtId="0" fontId="4" fillId="6" borderId="17" xfId="0" applyFont="1" applyFill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/>
    </xf>
    <xf numFmtId="164" fontId="4" fillId="0" borderId="17" xfId="0" applyNumberFormat="1" applyFont="1" applyBorder="1" applyAlignment="1">
      <alignment horizontal="center" vertical="top"/>
    </xf>
    <xf numFmtId="164" fontId="4" fillId="0" borderId="18" xfId="0" applyNumberFormat="1" applyFont="1" applyBorder="1" applyAlignment="1">
      <alignment horizontal="center" vertical="top"/>
    </xf>
    <xf numFmtId="164" fontId="0" fillId="6" borderId="0" xfId="0" applyNumberFormat="1" applyFill="1"/>
    <xf numFmtId="0" fontId="6" fillId="0" borderId="5" xfId="0" applyFont="1" applyFill="1" applyBorder="1"/>
    <xf numFmtId="0" fontId="5" fillId="0" borderId="3" xfId="0" applyFont="1" applyBorder="1" applyAlignment="1">
      <alignment horizontal="right" vertical="top"/>
    </xf>
    <xf numFmtId="0" fontId="4" fillId="0" borderId="3" xfId="0" applyFont="1" applyBorder="1" applyAlignment="1">
      <alignment wrapText="1"/>
    </xf>
    <xf numFmtId="49" fontId="4" fillId="6" borderId="5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wrapText="1"/>
    </xf>
    <xf numFmtId="0" fontId="4" fillId="6" borderId="3" xfId="0" applyFont="1" applyFill="1" applyBorder="1" applyAlignment="1">
      <alignment horizontal="center" vertical="center" wrapText="1"/>
    </xf>
    <xf numFmtId="49" fontId="4" fillId="6" borderId="3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164" fontId="4" fillId="6" borderId="3" xfId="0" applyNumberFormat="1" applyFont="1" applyFill="1" applyBorder="1" applyAlignment="1">
      <alignment horizontal="center" vertical="top" wrapText="1"/>
    </xf>
    <xf numFmtId="164" fontId="4" fillId="6" borderId="4" xfId="0" applyNumberFormat="1" applyFont="1" applyFill="1" applyBorder="1" applyAlignment="1">
      <alignment horizontal="center" vertical="top" wrapText="1"/>
    </xf>
    <xf numFmtId="0" fontId="5" fillId="6" borderId="20" xfId="0" applyFont="1" applyFill="1" applyBorder="1" applyAlignment="1">
      <alignment vertical="top" wrapText="1"/>
    </xf>
    <xf numFmtId="0" fontId="5" fillId="6" borderId="21" xfId="0" applyFont="1" applyFill="1" applyBorder="1" applyAlignment="1">
      <alignment horizontal="center" vertical="top" wrapText="1"/>
    </xf>
    <xf numFmtId="164" fontId="5" fillId="6" borderId="21" xfId="0" applyNumberFormat="1" applyFont="1" applyFill="1" applyBorder="1" applyAlignment="1">
      <alignment horizontal="center" vertical="top" wrapText="1"/>
    </xf>
    <xf numFmtId="164" fontId="4" fillId="6" borderId="5" xfId="0" applyNumberFormat="1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top"/>
    </xf>
    <xf numFmtId="0" fontId="5" fillId="6" borderId="23" xfId="0" applyFont="1" applyFill="1" applyBorder="1" applyAlignment="1">
      <alignment vertical="top" wrapText="1"/>
    </xf>
    <xf numFmtId="0" fontId="5" fillId="6" borderId="24" xfId="0" applyFont="1" applyFill="1" applyBorder="1" applyAlignment="1">
      <alignment horizontal="center" vertical="top" wrapText="1"/>
    </xf>
    <xf numFmtId="164" fontId="5" fillId="6" borderId="24" xfId="0" applyNumberFormat="1" applyFont="1" applyFill="1" applyBorder="1" applyAlignment="1">
      <alignment horizontal="center" vertical="top" wrapText="1"/>
    </xf>
    <xf numFmtId="164" fontId="5" fillId="6" borderId="3" xfId="0" applyNumberFormat="1" applyFont="1" applyFill="1" applyBorder="1" applyAlignment="1">
      <alignment horizontal="center" vertical="top" wrapText="1"/>
    </xf>
    <xf numFmtId="164" fontId="5" fillId="6" borderId="4" xfId="0" applyNumberFormat="1" applyFont="1" applyFill="1" applyBorder="1" applyAlignment="1">
      <alignment horizontal="center" vertical="top" wrapText="1"/>
    </xf>
    <xf numFmtId="0" fontId="5" fillId="6" borderId="6" xfId="0" applyFont="1" applyFill="1" applyBorder="1" applyAlignment="1">
      <alignment vertical="top" wrapText="1"/>
    </xf>
    <xf numFmtId="164" fontId="5" fillId="6" borderId="7" xfId="0" applyNumberFormat="1" applyFont="1" applyFill="1" applyBorder="1" applyAlignment="1">
      <alignment horizontal="center" vertical="top" wrapText="1"/>
    </xf>
    <xf numFmtId="164" fontId="5" fillId="6" borderId="8" xfId="0" applyNumberFormat="1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/>
    </xf>
    <xf numFmtId="0" fontId="5" fillId="0" borderId="9" xfId="0" applyFont="1" applyBorder="1" applyAlignment="1">
      <alignment horizontal="left" wrapText="1"/>
    </xf>
    <xf numFmtId="0" fontId="6" fillId="0" borderId="7" xfId="0" applyFont="1" applyBorder="1"/>
    <xf numFmtId="165" fontId="5" fillId="0" borderId="7" xfId="0" applyNumberFormat="1" applyFont="1" applyFill="1" applyBorder="1" applyAlignment="1">
      <alignment horizontal="center" vertical="top"/>
    </xf>
    <xf numFmtId="165" fontId="5" fillId="0" borderId="8" xfId="0" applyNumberFormat="1" applyFont="1" applyFill="1" applyBorder="1" applyAlignment="1">
      <alignment horizontal="center" vertical="top"/>
    </xf>
    <xf numFmtId="0" fontId="5" fillId="0" borderId="4" xfId="0" applyFont="1" applyBorder="1"/>
    <xf numFmtId="0" fontId="5" fillId="0" borderId="6" xfId="0" applyFont="1" applyBorder="1" applyAlignment="1">
      <alignment wrapText="1"/>
    </xf>
    <xf numFmtId="49" fontId="5" fillId="6" borderId="7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right" vertical="top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 vertical="top" wrapText="1"/>
    </xf>
    <xf numFmtId="164" fontId="5" fillId="0" borderId="8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7" xfId="0" applyBorder="1" applyAlignment="1">
      <alignment horizontal="center"/>
    </xf>
    <xf numFmtId="49" fontId="5" fillId="0" borderId="4" xfId="0" applyNumberFormat="1" applyFont="1" applyBorder="1" applyAlignment="1">
      <alignment horizontal="center" vertical="top"/>
    </xf>
    <xf numFmtId="49" fontId="5" fillId="4" borderId="7" xfId="0" applyNumberFormat="1" applyFont="1" applyFill="1" applyBorder="1" applyAlignment="1">
      <alignment horizontal="center" vertical="top"/>
    </xf>
    <xf numFmtId="165" fontId="5" fillId="4" borderId="7" xfId="0" applyNumberFormat="1" applyFont="1" applyFill="1" applyBorder="1" applyAlignment="1">
      <alignment horizontal="center" vertical="top"/>
    </xf>
    <xf numFmtId="0" fontId="5" fillId="4" borderId="8" xfId="0" applyFont="1" applyFill="1" applyBorder="1" applyAlignment="1">
      <alignment horizontal="center" vertical="top"/>
    </xf>
    <xf numFmtId="164" fontId="3" fillId="8" borderId="7" xfId="0" applyNumberFormat="1" applyFont="1" applyFill="1" applyBorder="1" applyAlignment="1">
      <alignment horizontal="center" vertical="top"/>
    </xf>
    <xf numFmtId="164" fontId="3" fillId="8" borderId="8" xfId="0" applyNumberFormat="1" applyFont="1" applyFill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6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164" fontId="0" fillId="0" borderId="3" xfId="0" applyNumberFormat="1" applyFont="1" applyBorder="1"/>
    <xf numFmtId="4" fontId="0" fillId="0" borderId="3" xfId="0" applyNumberFormat="1" applyFont="1" applyBorder="1"/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top" wrapText="1"/>
    </xf>
    <xf numFmtId="0" fontId="6" fillId="6" borderId="3" xfId="0" applyFont="1" applyFill="1" applyBorder="1" applyAlignment="1">
      <alignment vertical="top" wrapText="1"/>
    </xf>
    <xf numFmtId="0" fontId="6" fillId="0" borderId="3" xfId="0" applyFont="1" applyBorder="1" applyAlignment="1">
      <alignment horizontal="left" wrapText="1"/>
    </xf>
    <xf numFmtId="2" fontId="6" fillId="0" borderId="3" xfId="0" applyNumberFormat="1" applyFont="1" applyBorder="1" applyAlignment="1">
      <alignment horizontal="left" vertical="top" wrapText="1"/>
    </xf>
    <xf numFmtId="0" fontId="6" fillId="6" borderId="3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25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opLeftCell="A5" workbookViewId="0">
      <selection activeCell="A7" sqref="A7:H7"/>
    </sheetView>
  </sheetViews>
  <sheetFormatPr defaultRowHeight="15"/>
  <cols>
    <col min="1" max="1" width="71.5703125" customWidth="1"/>
    <col min="2" max="2" width="10.140625" bestFit="1" customWidth="1"/>
    <col min="6" max="6" width="11" customWidth="1"/>
    <col min="7" max="7" width="11.28515625" customWidth="1"/>
    <col min="8" max="8" width="11.5703125" customWidth="1"/>
  </cols>
  <sheetData>
    <row r="1" spans="1:8" ht="15.75" hidden="1">
      <c r="C1" s="1"/>
      <c r="H1" s="1" t="s">
        <v>0</v>
      </c>
    </row>
    <row r="2" spans="1:8" ht="15.75" hidden="1">
      <c r="C2" s="1"/>
      <c r="H2" s="1" t="s">
        <v>1</v>
      </c>
    </row>
    <row r="3" spans="1:8" ht="15.75" hidden="1">
      <c r="C3" s="1"/>
      <c r="H3" s="1" t="s">
        <v>2</v>
      </c>
    </row>
    <row r="4" spans="1:8" ht="15.75" hidden="1">
      <c r="C4" s="1"/>
      <c r="H4" s="1" t="s">
        <v>3</v>
      </c>
    </row>
    <row r="5" spans="1:8" ht="15.75">
      <c r="C5" s="2"/>
    </row>
    <row r="6" spans="1:8" ht="15" customHeight="1">
      <c r="A6" s="202" t="s">
        <v>4</v>
      </c>
      <c r="B6" s="202"/>
      <c r="C6" s="202"/>
      <c r="D6" s="202"/>
      <c r="E6" s="202"/>
      <c r="F6" s="202"/>
      <c r="G6" s="202"/>
      <c r="H6" s="202"/>
    </row>
    <row r="7" spans="1:8" ht="15" customHeight="1">
      <c r="A7" s="202" t="s">
        <v>5</v>
      </c>
      <c r="B7" s="202"/>
      <c r="C7" s="202"/>
      <c r="D7" s="202"/>
      <c r="E7" s="202"/>
      <c r="F7" s="202"/>
      <c r="G7" s="202"/>
      <c r="H7" s="202"/>
    </row>
    <row r="8" spans="1:8" ht="15.75" customHeight="1" thickBot="1">
      <c r="A8" s="203" t="s">
        <v>6</v>
      </c>
      <c r="B8" s="203"/>
      <c r="C8" s="203"/>
      <c r="D8" s="203"/>
      <c r="E8" s="203"/>
      <c r="F8" s="203"/>
      <c r="G8" s="203"/>
      <c r="H8" s="203"/>
    </row>
    <row r="9" spans="1:8" ht="46.5" customHeight="1">
      <c r="A9" s="200" t="s">
        <v>7</v>
      </c>
      <c r="B9" s="198" t="s">
        <v>8</v>
      </c>
      <c r="C9" s="198" t="s">
        <v>9</v>
      </c>
      <c r="D9" s="198" t="s">
        <v>10</v>
      </c>
      <c r="E9" s="198" t="s">
        <v>11</v>
      </c>
      <c r="F9" s="200" t="s">
        <v>12</v>
      </c>
      <c r="G9" s="200" t="s">
        <v>13</v>
      </c>
      <c r="H9" s="200" t="s">
        <v>14</v>
      </c>
    </row>
    <row r="10" spans="1:8" ht="15.75" customHeight="1" thickBot="1">
      <c r="A10" s="201"/>
      <c r="B10" s="199"/>
      <c r="C10" s="199"/>
      <c r="D10" s="199"/>
      <c r="E10" s="199"/>
      <c r="F10" s="201"/>
      <c r="G10" s="201"/>
      <c r="H10" s="201"/>
    </row>
    <row r="11" spans="1:8" ht="16.5" thickBot="1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</row>
    <row r="12" spans="1:8" s="8" customFormat="1" ht="17.25" customHeight="1" thickBot="1">
      <c r="A12" s="5" t="s">
        <v>15</v>
      </c>
      <c r="B12" s="6">
        <v>7950000</v>
      </c>
      <c r="C12" s="6"/>
      <c r="D12" s="6"/>
      <c r="E12" s="6"/>
      <c r="F12" s="7">
        <f>F13+F18+F24+F26+F52</f>
        <v>11839.89</v>
      </c>
      <c r="G12" s="7">
        <f>G13+G18+G24+G26+G52</f>
        <v>9276.0600000000013</v>
      </c>
      <c r="H12" s="7">
        <f>H13+H18+H24+H26+H52</f>
        <v>7714.7000000000007</v>
      </c>
    </row>
    <row r="13" spans="1:8" s="12" customFormat="1" ht="64.5" customHeight="1" thickBot="1">
      <c r="A13" s="9" t="s">
        <v>16</v>
      </c>
      <c r="B13" s="10">
        <v>7950800</v>
      </c>
      <c r="C13" s="10"/>
      <c r="D13" s="10"/>
      <c r="E13" s="10"/>
      <c r="F13" s="11">
        <f>SUM(F14:F17)</f>
        <v>921.1</v>
      </c>
      <c r="G13" s="11">
        <f>SUM(G14:G17)</f>
        <v>2036</v>
      </c>
      <c r="H13" s="11">
        <f>SUM(H14:H17)</f>
        <v>0</v>
      </c>
    </row>
    <row r="14" spans="1:8" s="15" customFormat="1" ht="19.5" customHeight="1" thickBot="1">
      <c r="A14" s="13" t="s">
        <v>17</v>
      </c>
      <c r="B14" s="4"/>
      <c r="C14" s="4"/>
      <c r="D14" s="4"/>
      <c r="E14" s="4"/>
      <c r="F14" s="14">
        <v>17</v>
      </c>
      <c r="G14" s="14">
        <v>17</v>
      </c>
      <c r="H14" s="14"/>
    </row>
    <row r="15" spans="1:8" s="15" customFormat="1" ht="18.75" customHeight="1" thickBot="1">
      <c r="A15" s="13" t="s">
        <v>18</v>
      </c>
      <c r="B15" s="4"/>
      <c r="C15" s="4"/>
      <c r="D15" s="4"/>
      <c r="E15" s="4"/>
      <c r="F15" s="14">
        <v>200</v>
      </c>
      <c r="G15" s="14"/>
      <c r="H15" s="14"/>
    </row>
    <row r="16" spans="1:8" s="15" customFormat="1" ht="18.75" customHeight="1" thickBot="1">
      <c r="A16" s="13" t="s">
        <v>19</v>
      </c>
      <c r="B16" s="4"/>
      <c r="C16" s="4"/>
      <c r="D16" s="4"/>
      <c r="E16" s="4"/>
      <c r="F16" s="14">
        <v>120</v>
      </c>
      <c r="G16" s="14">
        <v>20</v>
      </c>
      <c r="H16" s="14"/>
    </row>
    <row r="17" spans="1:8" s="15" customFormat="1" ht="18.75" customHeight="1" thickBot="1">
      <c r="A17" s="13" t="s">
        <v>20</v>
      </c>
      <c r="B17" s="4"/>
      <c r="C17" s="4"/>
      <c r="D17" s="4"/>
      <c r="E17" s="4"/>
      <c r="F17" s="14">
        <v>584.1</v>
      </c>
      <c r="G17" s="14">
        <v>1999</v>
      </c>
      <c r="H17" s="14"/>
    </row>
    <row r="18" spans="1:8" s="12" customFormat="1" ht="78.75" customHeight="1" thickBot="1">
      <c r="A18" s="9" t="s">
        <v>21</v>
      </c>
      <c r="B18" s="10">
        <v>7950900</v>
      </c>
      <c r="C18" s="10"/>
      <c r="D18" s="10"/>
      <c r="E18" s="10"/>
      <c r="F18" s="11">
        <f>SUM(F19:F21)</f>
        <v>99</v>
      </c>
      <c r="G18" s="11">
        <f>SUM(G19:G21)</f>
        <v>0</v>
      </c>
      <c r="H18" s="11">
        <f>SUM(H19:H21)</f>
        <v>0</v>
      </c>
    </row>
    <row r="19" spans="1:8" s="15" customFormat="1" ht="19.5" customHeight="1" thickBot="1">
      <c r="A19" s="13" t="s">
        <v>17</v>
      </c>
      <c r="B19" s="4"/>
      <c r="C19" s="4"/>
      <c r="D19" s="4"/>
      <c r="E19" s="4"/>
      <c r="F19" s="14">
        <v>20</v>
      </c>
      <c r="G19" s="14"/>
      <c r="H19" s="14"/>
    </row>
    <row r="20" spans="1:8" s="15" customFormat="1" ht="19.5" customHeight="1" thickBot="1">
      <c r="A20" s="13" t="s">
        <v>20</v>
      </c>
      <c r="B20" s="4"/>
      <c r="C20" s="4"/>
      <c r="D20" s="4"/>
      <c r="E20" s="4"/>
      <c r="F20" s="14">
        <v>69</v>
      </c>
      <c r="G20" s="14"/>
      <c r="H20" s="14"/>
    </row>
    <row r="21" spans="1:8" s="15" customFormat="1" ht="15" customHeight="1" thickBot="1">
      <c r="A21" s="13" t="s">
        <v>19</v>
      </c>
      <c r="B21" s="4"/>
      <c r="C21" s="4"/>
      <c r="D21" s="4"/>
      <c r="E21" s="4"/>
      <c r="F21" s="14">
        <v>10</v>
      </c>
      <c r="G21" s="14"/>
      <c r="H21" s="14"/>
    </row>
    <row r="22" spans="1:8" s="19" customFormat="1" ht="63.75" hidden="1" customHeight="1" thickBot="1">
      <c r="A22" s="16"/>
      <c r="B22" s="17"/>
      <c r="C22" s="17"/>
      <c r="D22" s="17"/>
      <c r="E22" s="17"/>
      <c r="F22" s="18"/>
      <c r="G22" s="18"/>
      <c r="H22" s="18"/>
    </row>
    <row r="23" spans="1:8" s="23" customFormat="1" ht="19.5" hidden="1" customHeight="1" thickBot="1">
      <c r="A23" s="20"/>
      <c r="B23" s="21"/>
      <c r="C23" s="21"/>
      <c r="D23" s="21"/>
      <c r="E23" s="21"/>
      <c r="F23" s="22"/>
      <c r="G23" s="22"/>
      <c r="H23" s="22"/>
    </row>
    <row r="24" spans="1:8" s="27" customFormat="1" ht="62.25" customHeight="1" thickBot="1">
      <c r="A24" s="24" t="s">
        <v>22</v>
      </c>
      <c r="B24" s="25">
        <v>7951200</v>
      </c>
      <c r="C24" s="25"/>
      <c r="D24" s="25"/>
      <c r="E24" s="25"/>
      <c r="F24" s="26">
        <f>SUM(F25)</f>
        <v>726.5</v>
      </c>
      <c r="G24" s="26">
        <f>SUM(G25)</f>
        <v>968.8</v>
      </c>
      <c r="H24" s="26">
        <f>SUM(H25)</f>
        <v>1372.4</v>
      </c>
    </row>
    <row r="25" spans="1:8" s="31" customFormat="1" ht="47.25" customHeight="1" thickBot="1">
      <c r="A25" s="28" t="s">
        <v>23</v>
      </c>
      <c r="B25" s="29"/>
      <c r="C25" s="29"/>
      <c r="D25" s="29"/>
      <c r="E25" s="29"/>
      <c r="F25" s="30">
        <v>726.5</v>
      </c>
      <c r="G25" s="30">
        <v>968.8</v>
      </c>
      <c r="H25" s="30">
        <v>1372.4</v>
      </c>
    </row>
    <row r="26" spans="1:8" s="12" customFormat="1" ht="82.5" customHeight="1" thickBot="1">
      <c r="A26" s="9" t="s">
        <v>24</v>
      </c>
      <c r="B26" s="10"/>
      <c r="C26" s="10"/>
      <c r="D26" s="10"/>
      <c r="E26" s="10"/>
      <c r="F26" s="32">
        <f>F27+F44+F49</f>
        <v>9426.2999999999993</v>
      </c>
      <c r="G26" s="32">
        <f>G27+G44+G49</f>
        <v>5013.7000000000007</v>
      </c>
      <c r="H26" s="32">
        <f>H27+H44+H49</f>
        <v>5217.8</v>
      </c>
    </row>
    <row r="27" spans="1:8" s="12" customFormat="1" ht="34.5" customHeight="1" thickBot="1">
      <c r="A27" s="9" t="s">
        <v>25</v>
      </c>
      <c r="B27" s="10">
        <v>7950100</v>
      </c>
      <c r="C27" s="10"/>
      <c r="D27" s="10"/>
      <c r="E27" s="10"/>
      <c r="F27" s="32">
        <f>F28+F30+F32+F34+F38+F40</f>
        <v>1791.8000000000002</v>
      </c>
      <c r="G27" s="32">
        <f>G28+G30+G32+G34+G38+G40</f>
        <v>1669.5</v>
      </c>
      <c r="H27" s="32">
        <f>H28+H30+H32+H34+H38+H40</f>
        <v>1611.3000000000002</v>
      </c>
    </row>
    <row r="28" spans="1:8" s="12" customFormat="1" ht="16.5" thickBot="1">
      <c r="A28" s="33" t="s">
        <v>26</v>
      </c>
      <c r="B28" s="34">
        <v>7950101</v>
      </c>
      <c r="C28" s="34"/>
      <c r="D28" s="34"/>
      <c r="E28" s="34"/>
      <c r="F28" s="35">
        <f>F29</f>
        <v>660.5</v>
      </c>
      <c r="G28" s="35">
        <f>G29</f>
        <v>724.2</v>
      </c>
      <c r="H28" s="35">
        <f>H29</f>
        <v>862</v>
      </c>
    </row>
    <row r="29" spans="1:8" s="38" customFormat="1" ht="16.5" thickBot="1">
      <c r="A29" s="13" t="s">
        <v>20</v>
      </c>
      <c r="B29" s="36"/>
      <c r="C29" s="36"/>
      <c r="D29" s="36"/>
      <c r="E29" s="36"/>
      <c r="F29" s="37">
        <v>660.5</v>
      </c>
      <c r="G29" s="37">
        <v>724.2</v>
      </c>
      <c r="H29" s="37">
        <v>862</v>
      </c>
    </row>
    <row r="30" spans="1:8" s="12" customFormat="1" ht="32.25" thickBot="1">
      <c r="A30" s="33" t="s">
        <v>27</v>
      </c>
      <c r="B30" s="34">
        <v>7950102</v>
      </c>
      <c r="C30" s="34"/>
      <c r="D30" s="34"/>
      <c r="E30" s="34"/>
      <c r="F30" s="35">
        <f>F31</f>
        <v>348.2</v>
      </c>
      <c r="G30" s="35">
        <f>G31</f>
        <v>212.1</v>
      </c>
      <c r="H30" s="35">
        <f>H31</f>
        <v>228</v>
      </c>
    </row>
    <row r="31" spans="1:8" s="38" customFormat="1" ht="16.5" thickBot="1">
      <c r="A31" s="13" t="s">
        <v>20</v>
      </c>
      <c r="B31" s="36"/>
      <c r="C31" s="36"/>
      <c r="D31" s="36"/>
      <c r="E31" s="36"/>
      <c r="F31" s="37">
        <v>348.2</v>
      </c>
      <c r="G31" s="37">
        <v>212.1</v>
      </c>
      <c r="H31" s="37">
        <v>228</v>
      </c>
    </row>
    <row r="32" spans="1:8" s="12" customFormat="1" ht="16.5" thickBot="1">
      <c r="A32" s="33" t="s">
        <v>28</v>
      </c>
      <c r="B32" s="34">
        <v>7950104</v>
      </c>
      <c r="C32" s="34"/>
      <c r="D32" s="34"/>
      <c r="E32" s="34"/>
      <c r="F32" s="35">
        <f>F33</f>
        <v>144</v>
      </c>
      <c r="G32" s="35">
        <f>G33</f>
        <v>121.7</v>
      </c>
      <c r="H32" s="35">
        <f>H33</f>
        <v>130</v>
      </c>
    </row>
    <row r="33" spans="1:8" s="38" customFormat="1" ht="16.5" thickBot="1">
      <c r="A33" s="13" t="s">
        <v>20</v>
      </c>
      <c r="B33" s="36"/>
      <c r="C33" s="36"/>
      <c r="D33" s="36"/>
      <c r="E33" s="36"/>
      <c r="F33" s="37">
        <v>144</v>
      </c>
      <c r="G33" s="37">
        <v>121.7</v>
      </c>
      <c r="H33" s="37">
        <v>130</v>
      </c>
    </row>
    <row r="34" spans="1:8" s="39" customFormat="1" ht="19.5" customHeight="1" thickBot="1">
      <c r="A34" s="33" t="s">
        <v>29</v>
      </c>
      <c r="B34" s="34">
        <v>7950105</v>
      </c>
      <c r="C34" s="34"/>
      <c r="D34" s="34"/>
      <c r="E34" s="34"/>
      <c r="F34" s="35">
        <f>SUM(F35)</f>
        <v>135</v>
      </c>
      <c r="G34" s="35">
        <f>SUM(G35)</f>
        <v>145.1</v>
      </c>
      <c r="H34" s="35">
        <f>SUM(H35)</f>
        <v>155.9</v>
      </c>
    </row>
    <row r="35" spans="1:8" s="38" customFormat="1" ht="19.5" customHeight="1" thickBot="1">
      <c r="A35" s="13" t="s">
        <v>20</v>
      </c>
      <c r="B35" s="36"/>
      <c r="C35" s="36"/>
      <c r="D35" s="36"/>
      <c r="E35" s="36"/>
      <c r="F35" s="37">
        <v>135</v>
      </c>
      <c r="G35" s="37">
        <v>145.1</v>
      </c>
      <c r="H35" s="37">
        <v>155.9</v>
      </c>
    </row>
    <row r="36" spans="1:8" s="12" customFormat="1" ht="1.5" customHeight="1" thickBot="1">
      <c r="A36" s="33"/>
      <c r="B36" s="34"/>
      <c r="C36" s="34"/>
      <c r="D36" s="34"/>
      <c r="E36" s="34"/>
      <c r="F36" s="35"/>
      <c r="G36" s="35"/>
      <c r="H36" s="35"/>
    </row>
    <row r="37" spans="1:8" s="38" customFormat="1" ht="16.5" thickBot="1">
      <c r="A37" s="13"/>
      <c r="B37" s="36"/>
      <c r="C37" s="36"/>
      <c r="D37" s="36"/>
      <c r="E37" s="36"/>
      <c r="F37" s="37"/>
      <c r="G37" s="37"/>
      <c r="H37" s="37"/>
    </row>
    <row r="38" spans="1:8" s="12" customFormat="1" ht="16.5" thickBot="1">
      <c r="A38" s="33" t="s">
        <v>30</v>
      </c>
      <c r="B38" s="34">
        <v>7950106</v>
      </c>
      <c r="C38" s="34"/>
      <c r="D38" s="34"/>
      <c r="E38" s="34"/>
      <c r="F38" s="35">
        <f>F39</f>
        <v>423.6</v>
      </c>
      <c r="G38" s="35">
        <f>G39</f>
        <v>207.5</v>
      </c>
      <c r="H38" s="35">
        <f>H39</f>
        <v>223.9</v>
      </c>
    </row>
    <row r="39" spans="1:8" s="38" customFormat="1" ht="16.5" thickBot="1">
      <c r="A39" s="13" t="s">
        <v>20</v>
      </c>
      <c r="B39" s="36"/>
      <c r="C39" s="36"/>
      <c r="D39" s="36"/>
      <c r="E39" s="36"/>
      <c r="F39" s="37">
        <v>423.6</v>
      </c>
      <c r="G39" s="37">
        <v>207.5</v>
      </c>
      <c r="H39" s="37">
        <v>223.9</v>
      </c>
    </row>
    <row r="40" spans="1:8" s="12" customFormat="1" ht="32.25" thickBot="1">
      <c r="A40" s="33" t="s">
        <v>31</v>
      </c>
      <c r="B40" s="34">
        <v>7950107</v>
      </c>
      <c r="C40" s="34"/>
      <c r="D40" s="34"/>
      <c r="E40" s="34"/>
      <c r="F40" s="35">
        <f>F41</f>
        <v>80.5</v>
      </c>
      <c r="G40" s="35">
        <f>G41</f>
        <v>258.89999999999998</v>
      </c>
      <c r="H40" s="35">
        <f>H41</f>
        <v>11.5</v>
      </c>
    </row>
    <row r="41" spans="1:8" s="38" customFormat="1" ht="15.75" customHeight="1" thickBot="1">
      <c r="A41" s="13" t="s">
        <v>20</v>
      </c>
      <c r="B41" s="36"/>
      <c r="C41" s="36"/>
      <c r="D41" s="36"/>
      <c r="E41" s="36"/>
      <c r="F41" s="37">
        <v>80.5</v>
      </c>
      <c r="G41" s="37">
        <v>258.89999999999998</v>
      </c>
      <c r="H41" s="37">
        <v>11.5</v>
      </c>
    </row>
    <row r="42" spans="1:8" s="39" customFormat="1" ht="1.5" hidden="1" customHeight="1" thickBot="1">
      <c r="A42" s="33"/>
      <c r="B42" s="34"/>
      <c r="C42" s="34"/>
      <c r="D42" s="34"/>
      <c r="E42" s="34"/>
      <c r="F42" s="35"/>
      <c r="G42" s="35"/>
      <c r="H42" s="35"/>
    </row>
    <row r="43" spans="1:8" s="38" customFormat="1" ht="19.5" hidden="1" customHeight="1" thickBot="1">
      <c r="A43" s="13"/>
      <c r="B43" s="36"/>
      <c r="C43" s="36"/>
      <c r="D43" s="36"/>
      <c r="E43" s="36"/>
      <c r="F43" s="37"/>
      <c r="G43" s="37"/>
      <c r="H43" s="37"/>
    </row>
    <row r="44" spans="1:8" s="12" customFormat="1" ht="22.5" customHeight="1" thickBot="1">
      <c r="A44" s="9" t="s">
        <v>32</v>
      </c>
      <c r="B44" s="10">
        <v>7950300</v>
      </c>
      <c r="C44" s="10"/>
      <c r="D44" s="10"/>
      <c r="E44" s="10"/>
      <c r="F44" s="32">
        <f>F45+F47</f>
        <v>4798.5</v>
      </c>
      <c r="G44" s="32">
        <f>G45+G47</f>
        <v>649.79999999999995</v>
      </c>
      <c r="H44" s="32">
        <f>H45+H47</f>
        <v>706.5</v>
      </c>
    </row>
    <row r="45" spans="1:8" s="12" customFormat="1" ht="16.5" thickBot="1">
      <c r="A45" s="33" t="s">
        <v>33</v>
      </c>
      <c r="B45" s="34">
        <v>7950301</v>
      </c>
      <c r="C45" s="34"/>
      <c r="D45" s="34"/>
      <c r="E45" s="34"/>
      <c r="F45" s="35">
        <f>F46</f>
        <v>4344.5</v>
      </c>
      <c r="G45" s="35">
        <f>G46</f>
        <v>388.2</v>
      </c>
      <c r="H45" s="35">
        <f>H46</f>
        <v>422.2</v>
      </c>
    </row>
    <row r="46" spans="1:8" s="38" customFormat="1" ht="16.5" thickBot="1">
      <c r="A46" s="13" t="s">
        <v>20</v>
      </c>
      <c r="B46" s="36"/>
      <c r="C46" s="36"/>
      <c r="D46" s="36"/>
      <c r="E46" s="36"/>
      <c r="F46" s="37">
        <v>4344.5</v>
      </c>
      <c r="G46" s="37">
        <v>388.2</v>
      </c>
      <c r="H46" s="37">
        <v>422.2</v>
      </c>
    </row>
    <row r="47" spans="1:8" s="12" customFormat="1" ht="16.5" thickBot="1">
      <c r="A47" s="33" t="s">
        <v>34</v>
      </c>
      <c r="B47" s="34">
        <v>7950302</v>
      </c>
      <c r="C47" s="34"/>
      <c r="D47" s="34"/>
      <c r="E47" s="34"/>
      <c r="F47" s="35">
        <f>F48</f>
        <v>454</v>
      </c>
      <c r="G47" s="35">
        <f>G48</f>
        <v>261.60000000000002</v>
      </c>
      <c r="H47" s="35">
        <f>H48</f>
        <v>284.3</v>
      </c>
    </row>
    <row r="48" spans="1:8" s="38" customFormat="1" ht="16.5" thickBot="1">
      <c r="A48" s="13" t="s">
        <v>20</v>
      </c>
      <c r="B48" s="36"/>
      <c r="C48" s="36"/>
      <c r="D48" s="36"/>
      <c r="E48" s="36"/>
      <c r="F48" s="37">
        <v>454</v>
      </c>
      <c r="G48" s="37">
        <v>261.60000000000002</v>
      </c>
      <c r="H48" s="37">
        <v>284.3</v>
      </c>
    </row>
    <row r="49" spans="1:8" s="12" customFormat="1" ht="31.5" customHeight="1" thickBot="1">
      <c r="A49" s="9" t="s">
        <v>35</v>
      </c>
      <c r="B49" s="10">
        <v>7951500</v>
      </c>
      <c r="C49" s="10"/>
      <c r="D49" s="10"/>
      <c r="E49" s="10"/>
      <c r="F49" s="32">
        <f>F51</f>
        <v>2836</v>
      </c>
      <c r="G49" s="32">
        <f>G51</f>
        <v>2694.4</v>
      </c>
      <c r="H49" s="32">
        <f>H51</f>
        <v>2900</v>
      </c>
    </row>
    <row r="50" spans="1:8" s="12" customFormat="1" ht="16.5" hidden="1" thickBot="1">
      <c r="A50" s="33"/>
      <c r="B50" s="34"/>
      <c r="C50" s="34"/>
      <c r="D50" s="34"/>
      <c r="E50" s="34"/>
      <c r="F50" s="35"/>
      <c r="G50" s="35"/>
      <c r="H50" s="35"/>
    </row>
    <row r="51" spans="1:8" s="38" customFormat="1" ht="16.5" thickBot="1">
      <c r="A51" s="13" t="s">
        <v>20</v>
      </c>
      <c r="B51" s="36"/>
      <c r="C51" s="36"/>
      <c r="D51" s="36"/>
      <c r="E51" s="36"/>
      <c r="F51" s="37">
        <v>2836</v>
      </c>
      <c r="G51" s="37">
        <v>2694.4</v>
      </c>
      <c r="H51" s="37">
        <v>2900</v>
      </c>
    </row>
    <row r="52" spans="1:8" s="12" customFormat="1" ht="83.25" customHeight="1" thickBot="1">
      <c r="A52" s="9" t="s">
        <v>36</v>
      </c>
      <c r="B52" s="10">
        <v>7951600</v>
      </c>
      <c r="C52" s="10"/>
      <c r="D52" s="10"/>
      <c r="E52" s="10"/>
      <c r="F52" s="32">
        <f>F53+F56+F58+F62+F64+F67+F70</f>
        <v>666.99</v>
      </c>
      <c r="G52" s="32">
        <f>G53+G56+G58+G62+G64+G67+G70</f>
        <v>1257.56</v>
      </c>
      <c r="H52" s="32">
        <f>H53+H56+H58+H62+H64+H67+H70</f>
        <v>1124.5</v>
      </c>
    </row>
    <row r="53" spans="1:8" s="12" customFormat="1" ht="21" customHeight="1" thickBot="1">
      <c r="A53" s="33" t="s">
        <v>37</v>
      </c>
      <c r="B53" s="34"/>
      <c r="C53" s="34"/>
      <c r="D53" s="34"/>
      <c r="E53" s="34"/>
      <c r="F53" s="35">
        <f>F54+F55</f>
        <v>202.5</v>
      </c>
      <c r="G53" s="35">
        <f>G54+G55</f>
        <v>235.5</v>
      </c>
      <c r="H53" s="35">
        <f>H54+H55</f>
        <v>324.5</v>
      </c>
    </row>
    <row r="54" spans="1:8" s="38" customFormat="1" ht="51" customHeight="1" thickBot="1">
      <c r="A54" s="28" t="s">
        <v>23</v>
      </c>
      <c r="B54" s="36"/>
      <c r="C54" s="36"/>
      <c r="D54" s="36"/>
      <c r="E54" s="36"/>
      <c r="F54" s="37">
        <v>50</v>
      </c>
      <c r="G54" s="37">
        <v>50</v>
      </c>
      <c r="H54" s="37">
        <v>50</v>
      </c>
    </row>
    <row r="55" spans="1:8" s="38" customFormat="1" ht="20.25" customHeight="1" thickBot="1">
      <c r="A55" s="13" t="s">
        <v>19</v>
      </c>
      <c r="B55" s="36"/>
      <c r="C55" s="36"/>
      <c r="D55" s="36"/>
      <c r="E55" s="36"/>
      <c r="F55" s="37">
        <v>152.5</v>
      </c>
      <c r="G55" s="37">
        <v>185.5</v>
      </c>
      <c r="H55" s="37">
        <v>274.5</v>
      </c>
    </row>
    <row r="56" spans="1:8" s="12" customFormat="1" ht="21" customHeight="1" thickBot="1">
      <c r="A56" s="33" t="s">
        <v>38</v>
      </c>
      <c r="B56" s="34"/>
      <c r="C56" s="34"/>
      <c r="D56" s="34"/>
      <c r="E56" s="34"/>
      <c r="F56" s="35">
        <f>F57</f>
        <v>42</v>
      </c>
      <c r="G56" s="35">
        <f>G57</f>
        <v>0</v>
      </c>
      <c r="H56" s="35">
        <f>H57</f>
        <v>0</v>
      </c>
    </row>
    <row r="57" spans="1:8" s="38" customFormat="1" ht="16.5" thickBot="1">
      <c r="A57" s="13" t="s">
        <v>20</v>
      </c>
      <c r="B57" s="36"/>
      <c r="C57" s="36"/>
      <c r="D57" s="36"/>
      <c r="E57" s="36"/>
      <c r="F57" s="37">
        <v>42</v>
      </c>
      <c r="G57" s="37">
        <v>0</v>
      </c>
      <c r="H57" s="37">
        <v>0</v>
      </c>
    </row>
    <row r="58" spans="1:8" s="12" customFormat="1" ht="21" customHeight="1" thickBot="1">
      <c r="A58" s="33" t="s">
        <v>39</v>
      </c>
      <c r="B58" s="34"/>
      <c r="C58" s="34"/>
      <c r="D58" s="34"/>
      <c r="E58" s="34"/>
      <c r="F58" s="35">
        <f>F61+F60+F59</f>
        <v>145</v>
      </c>
      <c r="G58" s="35">
        <f>G61+G60+G59</f>
        <v>217.5</v>
      </c>
      <c r="H58" s="35">
        <f>H61+H60+H59</f>
        <v>0</v>
      </c>
    </row>
    <row r="59" spans="1:8" s="38" customFormat="1" ht="20.25" customHeight="1" thickBot="1">
      <c r="A59" s="13"/>
      <c r="B59" s="36"/>
      <c r="C59" s="36"/>
      <c r="D59" s="36"/>
      <c r="E59" s="36"/>
      <c r="F59" s="37"/>
      <c r="G59" s="37"/>
      <c r="H59" s="37"/>
    </row>
    <row r="60" spans="1:8" s="38" customFormat="1" ht="16.5" thickBot="1">
      <c r="A60" s="13"/>
      <c r="B60" s="36"/>
      <c r="C60" s="36"/>
      <c r="D60" s="36"/>
      <c r="E60" s="36"/>
      <c r="F60" s="37"/>
      <c r="G60" s="37"/>
      <c r="H60" s="37"/>
    </row>
    <row r="61" spans="1:8" s="38" customFormat="1" ht="51" customHeight="1" thickBot="1">
      <c r="A61" s="28" t="s">
        <v>23</v>
      </c>
      <c r="B61" s="36"/>
      <c r="C61" s="36"/>
      <c r="D61" s="36"/>
      <c r="E61" s="36"/>
      <c r="F61" s="37">
        <v>145</v>
      </c>
      <c r="G61" s="37">
        <v>217.5</v>
      </c>
      <c r="H61" s="37">
        <v>0</v>
      </c>
    </row>
    <row r="62" spans="1:8" s="12" customFormat="1" ht="21" customHeight="1" thickBot="1">
      <c r="A62" s="33" t="s">
        <v>40</v>
      </c>
      <c r="B62" s="34"/>
      <c r="C62" s="34"/>
      <c r="D62" s="34"/>
      <c r="E62" s="34"/>
      <c r="F62" s="35">
        <f>F63</f>
        <v>138.44999999999999</v>
      </c>
      <c r="G62" s="35">
        <f>G63</f>
        <v>0</v>
      </c>
      <c r="H62" s="35">
        <f>H63</f>
        <v>0</v>
      </c>
    </row>
    <row r="63" spans="1:8" s="38" customFormat="1" ht="16.5" thickBot="1">
      <c r="A63" s="13" t="s">
        <v>20</v>
      </c>
      <c r="B63" s="36"/>
      <c r="C63" s="36"/>
      <c r="D63" s="36"/>
      <c r="E63" s="36"/>
      <c r="F63" s="37">
        <v>138.44999999999999</v>
      </c>
      <c r="G63" s="37">
        <v>0</v>
      </c>
      <c r="H63" s="37">
        <v>0</v>
      </c>
    </row>
    <row r="64" spans="1:8" s="12" customFormat="1" ht="21" customHeight="1" thickBot="1">
      <c r="A64" s="33" t="s">
        <v>41</v>
      </c>
      <c r="B64" s="34"/>
      <c r="C64" s="34"/>
      <c r="D64" s="34"/>
      <c r="E64" s="34"/>
      <c r="F64" s="35">
        <f>F65+F66</f>
        <v>9.0399999999999991</v>
      </c>
      <c r="G64" s="35">
        <f>G65+G66</f>
        <v>439.56</v>
      </c>
      <c r="H64" s="35">
        <f>H65+H66</f>
        <v>0</v>
      </c>
    </row>
    <row r="65" spans="1:8" s="38" customFormat="1" ht="51" customHeight="1" thickBot="1">
      <c r="A65" s="28" t="s">
        <v>23</v>
      </c>
      <c r="B65" s="36"/>
      <c r="C65" s="36"/>
      <c r="D65" s="36"/>
      <c r="E65" s="36"/>
      <c r="F65" s="37">
        <v>9.0399999999999991</v>
      </c>
      <c r="G65" s="37">
        <v>13.56</v>
      </c>
      <c r="H65" s="37">
        <v>0</v>
      </c>
    </row>
    <row r="66" spans="1:8" s="38" customFormat="1" ht="20.25" customHeight="1" thickBot="1">
      <c r="A66" s="13" t="s">
        <v>19</v>
      </c>
      <c r="B66" s="36"/>
      <c r="C66" s="36"/>
      <c r="D66" s="36"/>
      <c r="E66" s="36"/>
      <c r="F66" s="37">
        <v>0</v>
      </c>
      <c r="G66" s="37">
        <v>426</v>
      </c>
      <c r="H66" s="37">
        <v>0</v>
      </c>
    </row>
    <row r="67" spans="1:8" s="12" customFormat="1" ht="21" customHeight="1" thickBot="1">
      <c r="A67" s="33" t="s">
        <v>42</v>
      </c>
      <c r="B67" s="34"/>
      <c r="C67" s="34"/>
      <c r="D67" s="34"/>
      <c r="E67" s="34"/>
      <c r="F67" s="35">
        <f>F68+F69</f>
        <v>0</v>
      </c>
      <c r="G67" s="35">
        <f>G68+G69</f>
        <v>300</v>
      </c>
      <c r="H67" s="35">
        <f>H68+H69</f>
        <v>800</v>
      </c>
    </row>
    <row r="68" spans="1:8" s="38" customFormat="1" ht="51" customHeight="1" thickBot="1">
      <c r="A68" s="28" t="s">
        <v>23</v>
      </c>
      <c r="B68" s="36"/>
      <c r="C68" s="36"/>
      <c r="D68" s="36"/>
      <c r="E68" s="36"/>
      <c r="F68" s="37">
        <v>0</v>
      </c>
      <c r="G68" s="37">
        <v>300</v>
      </c>
      <c r="H68" s="37">
        <v>0</v>
      </c>
    </row>
    <row r="69" spans="1:8" s="38" customFormat="1" ht="16.5" thickBot="1">
      <c r="A69" s="13" t="s">
        <v>20</v>
      </c>
      <c r="B69" s="36"/>
      <c r="C69" s="36"/>
      <c r="D69" s="36"/>
      <c r="E69" s="36"/>
      <c r="F69" s="37">
        <v>0</v>
      </c>
      <c r="G69" s="37">
        <v>0</v>
      </c>
      <c r="H69" s="37">
        <v>800</v>
      </c>
    </row>
    <row r="70" spans="1:8" s="12" customFormat="1" ht="21" customHeight="1" thickBot="1">
      <c r="A70" s="33" t="s">
        <v>43</v>
      </c>
      <c r="B70" s="34"/>
      <c r="C70" s="34"/>
      <c r="D70" s="34"/>
      <c r="E70" s="34"/>
      <c r="F70" s="35">
        <f>F71</f>
        <v>130</v>
      </c>
      <c r="G70" s="35">
        <f>G71</f>
        <v>65</v>
      </c>
      <c r="H70" s="35">
        <f>H71</f>
        <v>0</v>
      </c>
    </row>
    <row r="71" spans="1:8" s="38" customFormat="1" ht="20.25" customHeight="1" thickBot="1">
      <c r="A71" s="13" t="s">
        <v>19</v>
      </c>
      <c r="B71" s="36"/>
      <c r="C71" s="36"/>
      <c r="D71" s="36"/>
      <c r="E71" s="36"/>
      <c r="F71" s="37">
        <v>130</v>
      </c>
      <c r="G71" s="37">
        <v>65</v>
      </c>
      <c r="H71" s="37">
        <v>0</v>
      </c>
    </row>
  </sheetData>
  <mergeCells count="11">
    <mergeCell ref="E9:E10"/>
    <mergeCell ref="F9:F10"/>
    <mergeCell ref="G9:G10"/>
    <mergeCell ref="H9:H10"/>
    <mergeCell ref="A6:H6"/>
    <mergeCell ref="A7:H7"/>
    <mergeCell ref="A8:H8"/>
    <mergeCell ref="A9:A10"/>
    <mergeCell ref="B9:B10"/>
    <mergeCell ref="C9:C10"/>
    <mergeCell ref="D9:D10"/>
  </mergeCells>
  <pageMargins left="0.39370078740157483" right="0.23622047244094491" top="0.35433070866141736" bottom="0.27559055118110237" header="0.23622047244094491" footer="0.27559055118110237"/>
  <pageSetup paperSize="9" scale="9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3"/>
  <sheetViews>
    <sheetView workbookViewId="0">
      <selection activeCell="A35" sqref="A35"/>
    </sheetView>
  </sheetViews>
  <sheetFormatPr defaultRowHeight="15"/>
  <cols>
    <col min="1" max="1" width="71.5703125" customWidth="1"/>
    <col min="2" max="2" width="10.140625" bestFit="1" customWidth="1"/>
    <col min="6" max="6" width="11" customWidth="1"/>
    <col min="7" max="7" width="11.28515625" customWidth="1"/>
    <col min="8" max="8" width="11.5703125" customWidth="1"/>
  </cols>
  <sheetData>
    <row r="1" spans="1:8" ht="15.75">
      <c r="C1" s="1"/>
      <c r="H1" s="1" t="s">
        <v>67</v>
      </c>
    </row>
    <row r="2" spans="1:8" ht="15.75">
      <c r="C2" s="1"/>
      <c r="H2" s="1" t="s">
        <v>1</v>
      </c>
    </row>
    <row r="3" spans="1:8" ht="15.75">
      <c r="C3" s="1"/>
      <c r="H3" s="1" t="s">
        <v>44</v>
      </c>
    </row>
    <row r="4" spans="1:8" ht="15.75">
      <c r="C4" s="1"/>
      <c r="H4" s="1" t="s">
        <v>3</v>
      </c>
    </row>
    <row r="5" spans="1:8" ht="15.75">
      <c r="C5" s="2"/>
    </row>
    <row r="6" spans="1:8" ht="15" customHeight="1">
      <c r="A6" s="202" t="s">
        <v>4</v>
      </c>
      <c r="B6" s="202"/>
      <c r="C6" s="202"/>
      <c r="D6" s="202"/>
      <c r="E6" s="202"/>
      <c r="F6" s="202"/>
      <c r="G6" s="202"/>
      <c r="H6" s="202"/>
    </row>
    <row r="7" spans="1:8" ht="15" customHeight="1">
      <c r="A7" s="202" t="s">
        <v>5</v>
      </c>
      <c r="B7" s="202"/>
      <c r="C7" s="202"/>
      <c r="D7" s="202"/>
      <c r="E7" s="202"/>
      <c r="F7" s="202"/>
      <c r="G7" s="202"/>
      <c r="H7" s="202"/>
    </row>
    <row r="8" spans="1:8" ht="15.75" customHeight="1" thickBot="1">
      <c r="A8" s="203" t="s">
        <v>6</v>
      </c>
      <c r="B8" s="203"/>
      <c r="C8" s="203"/>
      <c r="D8" s="203"/>
      <c r="E8" s="203"/>
      <c r="F8" s="203"/>
      <c r="G8" s="203"/>
      <c r="H8" s="203"/>
    </row>
    <row r="9" spans="1:8" ht="46.5" customHeight="1">
      <c r="A9" s="200" t="s">
        <v>7</v>
      </c>
      <c r="B9" s="198" t="s">
        <v>8</v>
      </c>
      <c r="C9" s="198" t="s">
        <v>9</v>
      </c>
      <c r="D9" s="198" t="s">
        <v>10</v>
      </c>
      <c r="E9" s="198" t="s">
        <v>11</v>
      </c>
      <c r="F9" s="200" t="s">
        <v>12</v>
      </c>
      <c r="G9" s="200" t="s">
        <v>13</v>
      </c>
      <c r="H9" s="200" t="s">
        <v>14</v>
      </c>
    </row>
    <row r="10" spans="1:8" ht="15.75" customHeight="1" thickBot="1">
      <c r="A10" s="201"/>
      <c r="B10" s="199"/>
      <c r="C10" s="199"/>
      <c r="D10" s="199"/>
      <c r="E10" s="199"/>
      <c r="F10" s="201"/>
      <c r="G10" s="201"/>
      <c r="H10" s="201"/>
    </row>
    <row r="11" spans="1:8" ht="16.5" thickBot="1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</row>
    <row r="12" spans="1:8" s="8" customFormat="1" ht="17.25" customHeight="1" thickBot="1">
      <c r="A12" s="5" t="s">
        <v>15</v>
      </c>
      <c r="B12" s="6">
        <v>7950000</v>
      </c>
      <c r="C12" s="6"/>
      <c r="D12" s="6"/>
      <c r="E12" s="6"/>
      <c r="F12" s="7">
        <f>F13+F23+F30+F34+F76</f>
        <v>11839.89</v>
      </c>
      <c r="G12" s="7">
        <f>G13+G23+G30+G34+G76</f>
        <v>9276.0600000000013</v>
      </c>
      <c r="H12" s="7">
        <f>H13+H23+H30+H34+H76</f>
        <v>7714.7000000000007</v>
      </c>
    </row>
    <row r="13" spans="1:8" s="12" customFormat="1" ht="64.5" customHeight="1" thickBot="1">
      <c r="A13" s="9" t="s">
        <v>16</v>
      </c>
      <c r="B13" s="10">
        <v>7950800</v>
      </c>
      <c r="C13" s="10"/>
      <c r="D13" s="10"/>
      <c r="E13" s="10"/>
      <c r="F13" s="11">
        <f>SUM(F14:F22)</f>
        <v>921.1</v>
      </c>
      <c r="G13" s="11">
        <f>SUM(G14:G22)</f>
        <v>2036</v>
      </c>
      <c r="H13" s="11">
        <f>SUM(H14:H22)</f>
        <v>0</v>
      </c>
    </row>
    <row r="14" spans="1:8" s="15" customFormat="1" ht="19.5" customHeight="1" thickBot="1">
      <c r="A14" s="41" t="s">
        <v>45</v>
      </c>
      <c r="B14" s="4">
        <v>7950800</v>
      </c>
      <c r="C14" s="40" t="s">
        <v>47</v>
      </c>
      <c r="D14" s="40"/>
      <c r="E14" s="40"/>
      <c r="F14" s="14"/>
      <c r="G14" s="14"/>
      <c r="H14" s="14"/>
    </row>
    <row r="15" spans="1:8" s="15" customFormat="1" ht="19.5" customHeight="1" thickBot="1">
      <c r="A15" s="41" t="s">
        <v>46</v>
      </c>
      <c r="B15" s="4">
        <v>7950800</v>
      </c>
      <c r="C15" s="40" t="s">
        <v>47</v>
      </c>
      <c r="D15" s="40" t="s">
        <v>48</v>
      </c>
      <c r="E15" s="40"/>
      <c r="F15" s="14"/>
      <c r="G15" s="14"/>
      <c r="H15" s="14"/>
    </row>
    <row r="16" spans="1:8" s="15" customFormat="1" ht="19.5" customHeight="1" thickBot="1">
      <c r="A16" s="41" t="s">
        <v>56</v>
      </c>
      <c r="B16" s="4">
        <v>7950800</v>
      </c>
      <c r="C16" s="40" t="s">
        <v>47</v>
      </c>
      <c r="D16" s="40" t="s">
        <v>48</v>
      </c>
      <c r="E16" s="40" t="s">
        <v>49</v>
      </c>
      <c r="F16" s="14">
        <v>137</v>
      </c>
      <c r="G16" s="14">
        <v>37</v>
      </c>
      <c r="H16" s="14"/>
    </row>
    <row r="17" spans="1:8" s="15" customFormat="1" ht="17.25" customHeight="1" thickBot="1">
      <c r="A17" s="41" t="s">
        <v>50</v>
      </c>
      <c r="B17" s="4">
        <v>7950800</v>
      </c>
      <c r="C17" s="40" t="s">
        <v>51</v>
      </c>
      <c r="D17" s="40"/>
      <c r="E17" s="40"/>
      <c r="F17" s="14"/>
      <c r="G17" s="14"/>
      <c r="H17" s="14"/>
    </row>
    <row r="18" spans="1:8" s="15" customFormat="1" ht="18.75" customHeight="1" thickBot="1">
      <c r="A18" s="41" t="s">
        <v>52</v>
      </c>
      <c r="B18" s="4">
        <v>7950800</v>
      </c>
      <c r="C18" s="40" t="s">
        <v>51</v>
      </c>
      <c r="D18" s="40" t="s">
        <v>53</v>
      </c>
      <c r="E18" s="40"/>
      <c r="F18" s="14"/>
      <c r="G18" s="14"/>
      <c r="H18" s="14"/>
    </row>
    <row r="19" spans="1:8" s="15" customFormat="1" ht="18.75" customHeight="1" thickBot="1">
      <c r="A19" s="41" t="s">
        <v>57</v>
      </c>
      <c r="B19" s="4">
        <v>7950800</v>
      </c>
      <c r="C19" s="40" t="s">
        <v>51</v>
      </c>
      <c r="D19" s="40" t="s">
        <v>53</v>
      </c>
      <c r="E19" s="40" t="s">
        <v>54</v>
      </c>
      <c r="F19" s="14">
        <v>200</v>
      </c>
      <c r="G19" s="14"/>
      <c r="H19" s="14"/>
    </row>
    <row r="20" spans="1:8" s="15" customFormat="1" ht="18.75" customHeight="1" thickBot="1">
      <c r="A20" s="41" t="s">
        <v>66</v>
      </c>
      <c r="B20" s="4">
        <v>7950800</v>
      </c>
      <c r="C20" s="40" t="s">
        <v>48</v>
      </c>
      <c r="D20" s="40"/>
      <c r="E20" s="40"/>
      <c r="F20" s="14"/>
      <c r="G20" s="14"/>
      <c r="H20" s="14"/>
    </row>
    <row r="21" spans="1:8" s="15" customFormat="1" ht="18.75" customHeight="1" thickBot="1">
      <c r="A21" s="41" t="s">
        <v>55</v>
      </c>
      <c r="B21" s="4">
        <v>7950800</v>
      </c>
      <c r="C21" s="40" t="s">
        <v>48</v>
      </c>
      <c r="D21" s="40" t="s">
        <v>48</v>
      </c>
      <c r="E21" s="40"/>
      <c r="F21" s="14"/>
      <c r="G21" s="14"/>
      <c r="H21" s="14"/>
    </row>
    <row r="22" spans="1:8" s="15" customFormat="1" ht="18.75" customHeight="1" thickBot="1">
      <c r="A22" s="41" t="s">
        <v>58</v>
      </c>
      <c r="B22" s="4">
        <v>7950800</v>
      </c>
      <c r="C22" s="40" t="s">
        <v>48</v>
      </c>
      <c r="D22" s="40" t="s">
        <v>48</v>
      </c>
      <c r="E22" s="40" t="s">
        <v>59</v>
      </c>
      <c r="F22" s="14">
        <v>584.1</v>
      </c>
      <c r="G22" s="14">
        <v>1999</v>
      </c>
      <c r="H22" s="14"/>
    </row>
    <row r="23" spans="1:8" s="12" customFormat="1" ht="78.75" customHeight="1" thickBot="1">
      <c r="A23" s="9" t="s">
        <v>21</v>
      </c>
      <c r="B23" s="10">
        <v>7950900</v>
      </c>
      <c r="C23" s="10"/>
      <c r="D23" s="10"/>
      <c r="E23" s="10"/>
      <c r="F23" s="11">
        <f>F26+F29</f>
        <v>99</v>
      </c>
      <c r="G23" s="11">
        <f>G26+G29</f>
        <v>0</v>
      </c>
      <c r="H23" s="11">
        <f>H26+H29</f>
        <v>0</v>
      </c>
    </row>
    <row r="24" spans="1:8" s="15" customFormat="1" ht="19.5" customHeight="1" thickBot="1">
      <c r="A24" s="41" t="s">
        <v>45</v>
      </c>
      <c r="B24" s="4">
        <v>7950900</v>
      </c>
      <c r="C24" s="40" t="s">
        <v>47</v>
      </c>
      <c r="D24" s="40"/>
      <c r="E24" s="40"/>
      <c r="F24" s="14"/>
      <c r="G24" s="14"/>
      <c r="H24" s="14"/>
    </row>
    <row r="25" spans="1:8" s="15" customFormat="1" ht="19.5" customHeight="1" thickBot="1">
      <c r="A25" s="41" t="s">
        <v>46</v>
      </c>
      <c r="B25" s="4">
        <v>7950900</v>
      </c>
      <c r="C25" s="40" t="s">
        <v>47</v>
      </c>
      <c r="D25" s="40" t="s">
        <v>48</v>
      </c>
      <c r="E25" s="40"/>
      <c r="F25" s="14"/>
      <c r="G25" s="14"/>
      <c r="H25" s="14"/>
    </row>
    <row r="26" spans="1:8" s="15" customFormat="1" ht="19.5" customHeight="1" thickBot="1">
      <c r="A26" s="41" t="s">
        <v>56</v>
      </c>
      <c r="B26" s="4">
        <v>7950900</v>
      </c>
      <c r="C26" s="40" t="s">
        <v>47</v>
      </c>
      <c r="D26" s="40" t="s">
        <v>48</v>
      </c>
      <c r="E26" s="40" t="s">
        <v>49</v>
      </c>
      <c r="F26" s="14">
        <v>30</v>
      </c>
      <c r="G26" s="14"/>
      <c r="H26" s="14"/>
    </row>
    <row r="27" spans="1:8" s="15" customFormat="1" ht="19.5" customHeight="1" thickBot="1">
      <c r="A27" s="41" t="s">
        <v>66</v>
      </c>
      <c r="B27" s="4">
        <v>7950900</v>
      </c>
      <c r="C27" s="40" t="s">
        <v>48</v>
      </c>
      <c r="D27" s="40"/>
      <c r="E27" s="40"/>
      <c r="F27" s="14"/>
      <c r="G27" s="14"/>
      <c r="H27" s="14"/>
    </row>
    <row r="28" spans="1:8" s="15" customFormat="1" ht="19.5" customHeight="1" thickBot="1">
      <c r="A28" s="41" t="s">
        <v>55</v>
      </c>
      <c r="B28" s="4">
        <v>7950900</v>
      </c>
      <c r="C28" s="40" t="s">
        <v>48</v>
      </c>
      <c r="D28" s="40" t="s">
        <v>48</v>
      </c>
      <c r="E28" s="40"/>
      <c r="F28" s="14"/>
      <c r="G28" s="14"/>
      <c r="H28" s="14"/>
    </row>
    <row r="29" spans="1:8" s="15" customFormat="1" ht="19.5" customHeight="1" thickBot="1">
      <c r="A29" s="41" t="s">
        <v>58</v>
      </c>
      <c r="B29" s="4">
        <v>7950900</v>
      </c>
      <c r="C29" s="40" t="s">
        <v>48</v>
      </c>
      <c r="D29" s="40" t="s">
        <v>48</v>
      </c>
      <c r="E29" s="40" t="s">
        <v>59</v>
      </c>
      <c r="F29" s="14">
        <v>69</v>
      </c>
      <c r="G29" s="14"/>
      <c r="H29" s="14"/>
    </row>
    <row r="30" spans="1:8" s="27" customFormat="1" ht="62.25" customHeight="1" thickBot="1">
      <c r="A30" s="24" t="s">
        <v>22</v>
      </c>
      <c r="B30" s="25">
        <v>7951200</v>
      </c>
      <c r="C30" s="25"/>
      <c r="D30" s="25"/>
      <c r="E30" s="25"/>
      <c r="F30" s="26">
        <f>SUM(F33)</f>
        <v>726.5</v>
      </c>
      <c r="G30" s="26">
        <f>SUM(G33)</f>
        <v>968.8</v>
      </c>
      <c r="H30" s="26">
        <f>SUM(H33)</f>
        <v>1372.4</v>
      </c>
    </row>
    <row r="31" spans="1:8" s="15" customFormat="1" ht="17.25" customHeight="1" thickBot="1">
      <c r="A31" s="41" t="s">
        <v>60</v>
      </c>
      <c r="B31" s="4">
        <v>7951200</v>
      </c>
      <c r="C31" s="40" t="s">
        <v>61</v>
      </c>
      <c r="D31" s="40"/>
      <c r="E31" s="40"/>
      <c r="F31" s="14"/>
      <c r="G31" s="14"/>
      <c r="H31" s="14"/>
    </row>
    <row r="32" spans="1:8" s="15" customFormat="1" ht="18.75" customHeight="1" thickBot="1">
      <c r="A32" s="41" t="s">
        <v>62</v>
      </c>
      <c r="B32" s="4">
        <v>7951200</v>
      </c>
      <c r="C32" s="40" t="s">
        <v>61</v>
      </c>
      <c r="D32" s="40" t="s">
        <v>63</v>
      </c>
      <c r="E32" s="40"/>
      <c r="F32" s="14"/>
      <c r="G32" s="14"/>
      <c r="H32" s="14"/>
    </row>
    <row r="33" spans="1:8" s="15" customFormat="1" ht="18.75" customHeight="1" thickBot="1">
      <c r="A33" s="41" t="s">
        <v>65</v>
      </c>
      <c r="B33" s="4">
        <v>7951200</v>
      </c>
      <c r="C33" s="40" t="s">
        <v>61</v>
      </c>
      <c r="D33" s="40" t="s">
        <v>63</v>
      </c>
      <c r="E33" s="40" t="s">
        <v>64</v>
      </c>
      <c r="F33" s="14">
        <v>726.5</v>
      </c>
      <c r="G33" s="14">
        <v>968.8</v>
      </c>
      <c r="H33" s="14">
        <v>1372.4</v>
      </c>
    </row>
    <row r="34" spans="1:8" s="19" customFormat="1" ht="82.5" customHeight="1" thickBot="1">
      <c r="A34" s="16" t="s">
        <v>24</v>
      </c>
      <c r="B34" s="17"/>
      <c r="C34" s="17"/>
      <c r="D34" s="17"/>
      <c r="E34" s="17"/>
      <c r="F34" s="43">
        <f>F35+F62+F71</f>
        <v>9426.2999999999993</v>
      </c>
      <c r="G34" s="43">
        <f>G35+G62+G71</f>
        <v>5013.7000000000007</v>
      </c>
      <c r="H34" s="43">
        <f>H35+H62+H71</f>
        <v>5217.8</v>
      </c>
    </row>
    <row r="35" spans="1:8" s="12" customFormat="1" ht="34.5" customHeight="1" thickBot="1">
      <c r="A35" s="9" t="s">
        <v>25</v>
      </c>
      <c r="B35" s="10">
        <v>7950100</v>
      </c>
      <c r="C35" s="10"/>
      <c r="D35" s="10"/>
      <c r="E35" s="10"/>
      <c r="F35" s="32">
        <f>F36+F40+F44+F48+F52+F56</f>
        <v>1791.8000000000002</v>
      </c>
      <c r="G35" s="32">
        <f>G36+G40+G44+G48+G52+G56</f>
        <v>1669.5</v>
      </c>
      <c r="H35" s="32">
        <f>H36+H40+H44+H48+H52+H56</f>
        <v>1611.3000000000002</v>
      </c>
    </row>
    <row r="36" spans="1:8" s="12" customFormat="1" ht="16.5" thickBot="1">
      <c r="A36" s="33" t="s">
        <v>26</v>
      </c>
      <c r="B36" s="34">
        <v>7950101</v>
      </c>
      <c r="C36" s="34"/>
      <c r="D36" s="34"/>
      <c r="E36" s="34"/>
      <c r="F36" s="35">
        <f>F39</f>
        <v>660.5</v>
      </c>
      <c r="G36" s="35">
        <f>G39</f>
        <v>724.2</v>
      </c>
      <c r="H36" s="35">
        <f>H39</f>
        <v>862</v>
      </c>
    </row>
    <row r="37" spans="1:8" s="31" customFormat="1" ht="16.5" thickBot="1">
      <c r="A37" s="41" t="s">
        <v>66</v>
      </c>
      <c r="B37" s="4">
        <v>7950101</v>
      </c>
      <c r="C37" s="40" t="s">
        <v>48</v>
      </c>
      <c r="D37" s="40"/>
      <c r="E37" s="40"/>
      <c r="F37" s="42"/>
      <c r="G37" s="42"/>
      <c r="H37" s="42"/>
    </row>
    <row r="38" spans="1:8" s="31" customFormat="1" ht="16.5" thickBot="1">
      <c r="A38" s="41" t="s">
        <v>55</v>
      </c>
      <c r="B38" s="4">
        <v>7950101</v>
      </c>
      <c r="C38" s="40" t="s">
        <v>48</v>
      </c>
      <c r="D38" s="40" t="s">
        <v>48</v>
      </c>
      <c r="E38" s="40"/>
      <c r="F38" s="42"/>
      <c r="G38" s="42"/>
      <c r="H38" s="42"/>
    </row>
    <row r="39" spans="1:8" s="31" customFormat="1" ht="16.5" thickBot="1">
      <c r="A39" s="41" t="s">
        <v>58</v>
      </c>
      <c r="B39" s="4">
        <v>7950101</v>
      </c>
      <c r="C39" s="40" t="s">
        <v>48</v>
      </c>
      <c r="D39" s="40" t="s">
        <v>48</v>
      </c>
      <c r="E39" s="40" t="s">
        <v>59</v>
      </c>
      <c r="F39" s="42">
        <v>660.5</v>
      </c>
      <c r="G39" s="42">
        <v>724.2</v>
      </c>
      <c r="H39" s="42">
        <v>862</v>
      </c>
    </row>
    <row r="40" spans="1:8" s="12" customFormat="1" ht="32.25" thickBot="1">
      <c r="A40" s="33" t="s">
        <v>27</v>
      </c>
      <c r="B40" s="34">
        <v>7950102</v>
      </c>
      <c r="C40" s="34"/>
      <c r="D40" s="34"/>
      <c r="E40" s="34"/>
      <c r="F40" s="35">
        <f>F43</f>
        <v>348.2</v>
      </c>
      <c r="G40" s="35">
        <f>G43</f>
        <v>212.1</v>
      </c>
      <c r="H40" s="35">
        <f>H43</f>
        <v>228</v>
      </c>
    </row>
    <row r="41" spans="1:8" s="31" customFormat="1" ht="16.5" thickBot="1">
      <c r="A41" s="41" t="s">
        <v>66</v>
      </c>
      <c r="B41" s="4">
        <v>7950102</v>
      </c>
      <c r="C41" s="40" t="s">
        <v>48</v>
      </c>
      <c r="D41" s="40"/>
      <c r="E41" s="40"/>
      <c r="F41" s="42"/>
      <c r="G41" s="42"/>
      <c r="H41" s="42"/>
    </row>
    <row r="42" spans="1:8" s="31" customFormat="1" ht="16.5" thickBot="1">
      <c r="A42" s="41" t="s">
        <v>55</v>
      </c>
      <c r="B42" s="4">
        <v>7950102</v>
      </c>
      <c r="C42" s="40" t="s">
        <v>48</v>
      </c>
      <c r="D42" s="40" t="s">
        <v>48</v>
      </c>
      <c r="E42" s="40"/>
      <c r="F42" s="42"/>
      <c r="G42" s="42"/>
      <c r="H42" s="42"/>
    </row>
    <row r="43" spans="1:8" s="31" customFormat="1" ht="16.5" thickBot="1">
      <c r="A43" s="41" t="s">
        <v>58</v>
      </c>
      <c r="B43" s="4">
        <v>7950102</v>
      </c>
      <c r="C43" s="40" t="s">
        <v>48</v>
      </c>
      <c r="D43" s="40" t="s">
        <v>48</v>
      </c>
      <c r="E43" s="40" t="s">
        <v>59</v>
      </c>
      <c r="F43" s="42">
        <v>348.2</v>
      </c>
      <c r="G43" s="42">
        <v>212.1</v>
      </c>
      <c r="H43" s="42">
        <v>228</v>
      </c>
    </row>
    <row r="44" spans="1:8" s="12" customFormat="1" ht="16.5" thickBot="1">
      <c r="A44" s="33" t="s">
        <v>28</v>
      </c>
      <c r="B44" s="34">
        <v>7950104</v>
      </c>
      <c r="C44" s="34"/>
      <c r="D44" s="34"/>
      <c r="E44" s="34"/>
      <c r="F44" s="35">
        <f>F47</f>
        <v>144</v>
      </c>
      <c r="G44" s="35">
        <f>G47</f>
        <v>121.7</v>
      </c>
      <c r="H44" s="35">
        <f>H47</f>
        <v>130</v>
      </c>
    </row>
    <row r="45" spans="1:8" s="31" customFormat="1" ht="16.5" thickBot="1">
      <c r="A45" s="41" t="s">
        <v>66</v>
      </c>
      <c r="B45" s="4">
        <v>7950104</v>
      </c>
      <c r="C45" s="40" t="s">
        <v>48</v>
      </c>
      <c r="D45" s="40"/>
      <c r="E45" s="40"/>
      <c r="F45" s="42"/>
      <c r="G45" s="42"/>
      <c r="H45" s="42"/>
    </row>
    <row r="46" spans="1:8" s="31" customFormat="1" ht="16.5" thickBot="1">
      <c r="A46" s="41" t="s">
        <v>55</v>
      </c>
      <c r="B46" s="4">
        <v>7950104</v>
      </c>
      <c r="C46" s="40" t="s">
        <v>48</v>
      </c>
      <c r="D46" s="40" t="s">
        <v>48</v>
      </c>
      <c r="E46" s="40"/>
      <c r="F46" s="42"/>
      <c r="G46" s="42"/>
      <c r="H46" s="42"/>
    </row>
    <row r="47" spans="1:8" s="31" customFormat="1" ht="16.5" thickBot="1">
      <c r="A47" s="41" t="s">
        <v>58</v>
      </c>
      <c r="B47" s="4">
        <v>7950104</v>
      </c>
      <c r="C47" s="40" t="s">
        <v>48</v>
      </c>
      <c r="D47" s="40" t="s">
        <v>48</v>
      </c>
      <c r="E47" s="40" t="s">
        <v>59</v>
      </c>
      <c r="F47" s="42">
        <v>144</v>
      </c>
      <c r="G47" s="42">
        <v>121.7</v>
      </c>
      <c r="H47" s="42">
        <v>130</v>
      </c>
    </row>
    <row r="48" spans="1:8" s="39" customFormat="1" ht="19.5" customHeight="1" thickBot="1">
      <c r="A48" s="33" t="s">
        <v>29</v>
      </c>
      <c r="B48" s="34">
        <v>7950105</v>
      </c>
      <c r="C48" s="34"/>
      <c r="D48" s="34"/>
      <c r="E48" s="34"/>
      <c r="F48" s="35">
        <f>SUM(F51)</f>
        <v>135</v>
      </c>
      <c r="G48" s="35">
        <f>SUM(G51)</f>
        <v>145.1</v>
      </c>
      <c r="H48" s="35">
        <f>SUM(H51)</f>
        <v>155.9</v>
      </c>
    </row>
    <row r="49" spans="1:8" s="38" customFormat="1" ht="19.5" customHeight="1" thickBot="1">
      <c r="A49" s="41" t="s">
        <v>66</v>
      </c>
      <c r="B49" s="4">
        <v>7950105</v>
      </c>
      <c r="C49" s="40" t="s">
        <v>48</v>
      </c>
      <c r="D49" s="40"/>
      <c r="E49" s="40"/>
      <c r="F49" s="42"/>
      <c r="G49" s="42"/>
      <c r="H49" s="42"/>
    </row>
    <row r="50" spans="1:8" s="12" customFormat="1" ht="21" customHeight="1" thickBot="1">
      <c r="A50" s="41" t="s">
        <v>55</v>
      </c>
      <c r="B50" s="4">
        <v>7950105</v>
      </c>
      <c r="C50" s="40" t="s">
        <v>48</v>
      </c>
      <c r="D50" s="40" t="s">
        <v>48</v>
      </c>
      <c r="E50" s="40"/>
      <c r="F50" s="42"/>
      <c r="G50" s="42"/>
      <c r="H50" s="42"/>
    </row>
    <row r="51" spans="1:8" s="38" customFormat="1" ht="16.5" thickBot="1">
      <c r="A51" s="41" t="s">
        <v>58</v>
      </c>
      <c r="B51" s="4">
        <v>7950105</v>
      </c>
      <c r="C51" s="40" t="s">
        <v>48</v>
      </c>
      <c r="D51" s="40" t="s">
        <v>48</v>
      </c>
      <c r="E51" s="40" t="s">
        <v>59</v>
      </c>
      <c r="F51" s="42">
        <v>135</v>
      </c>
      <c r="G51" s="42">
        <v>145.1</v>
      </c>
      <c r="H51" s="42">
        <v>155.9</v>
      </c>
    </row>
    <row r="52" spans="1:8" s="12" customFormat="1" ht="16.5" thickBot="1">
      <c r="A52" s="33" t="s">
        <v>30</v>
      </c>
      <c r="B52" s="34">
        <v>7950106</v>
      </c>
      <c r="C52" s="34"/>
      <c r="D52" s="34"/>
      <c r="E52" s="34"/>
      <c r="F52" s="35">
        <f>F55</f>
        <v>423.6</v>
      </c>
      <c r="G52" s="35">
        <f>G55</f>
        <v>207.5</v>
      </c>
      <c r="H52" s="35">
        <f>H55</f>
        <v>223.9</v>
      </c>
    </row>
    <row r="53" spans="1:8" s="31" customFormat="1" ht="16.5" thickBot="1">
      <c r="A53" s="41" t="s">
        <v>66</v>
      </c>
      <c r="B53" s="4">
        <v>7950106</v>
      </c>
      <c r="C53" s="40" t="s">
        <v>48</v>
      </c>
      <c r="D53" s="40"/>
      <c r="E53" s="40"/>
      <c r="F53" s="42"/>
      <c r="G53" s="42"/>
      <c r="H53" s="42"/>
    </row>
    <row r="54" spans="1:8" s="31" customFormat="1" ht="16.5" thickBot="1">
      <c r="A54" s="41" t="s">
        <v>55</v>
      </c>
      <c r="B54" s="4">
        <v>7950106</v>
      </c>
      <c r="C54" s="40" t="s">
        <v>48</v>
      </c>
      <c r="D54" s="40" t="s">
        <v>48</v>
      </c>
      <c r="E54" s="40"/>
      <c r="F54" s="42"/>
      <c r="G54" s="42"/>
      <c r="H54" s="42"/>
    </row>
    <row r="55" spans="1:8" s="38" customFormat="1" ht="16.5" thickBot="1">
      <c r="A55" s="41" t="s">
        <v>58</v>
      </c>
      <c r="B55" s="4">
        <v>7950106</v>
      </c>
      <c r="C55" s="40" t="s">
        <v>48</v>
      </c>
      <c r="D55" s="40" t="s">
        <v>48</v>
      </c>
      <c r="E55" s="40" t="s">
        <v>59</v>
      </c>
      <c r="F55" s="37">
        <v>423.6</v>
      </c>
      <c r="G55" s="37">
        <v>207.5</v>
      </c>
      <c r="H55" s="37">
        <v>223.9</v>
      </c>
    </row>
    <row r="56" spans="1:8" s="12" customFormat="1" ht="32.25" thickBot="1">
      <c r="A56" s="33" t="s">
        <v>31</v>
      </c>
      <c r="B56" s="34">
        <v>7950107</v>
      </c>
      <c r="C56" s="34"/>
      <c r="D56" s="34"/>
      <c r="E56" s="34"/>
      <c r="F56" s="35">
        <f>F59</f>
        <v>80.5</v>
      </c>
      <c r="G56" s="35">
        <f>G59</f>
        <v>258.89999999999998</v>
      </c>
      <c r="H56" s="35">
        <f>H59</f>
        <v>11.5</v>
      </c>
    </row>
    <row r="57" spans="1:8" s="31" customFormat="1" ht="16.5" thickBot="1">
      <c r="A57" s="41" t="s">
        <v>66</v>
      </c>
      <c r="B57" s="4">
        <v>7950107</v>
      </c>
      <c r="C57" s="40" t="s">
        <v>48</v>
      </c>
      <c r="D57" s="40"/>
      <c r="E57" s="40"/>
      <c r="F57" s="42"/>
      <c r="G57" s="42"/>
      <c r="H57" s="42"/>
    </row>
    <row r="58" spans="1:8" s="31" customFormat="1" ht="16.5" thickBot="1">
      <c r="A58" s="41" t="s">
        <v>55</v>
      </c>
      <c r="B58" s="4">
        <v>7950107</v>
      </c>
      <c r="C58" s="40" t="s">
        <v>48</v>
      </c>
      <c r="D58" s="40" t="s">
        <v>48</v>
      </c>
      <c r="E58" s="40"/>
      <c r="F58" s="42"/>
      <c r="G58" s="42"/>
      <c r="H58" s="42"/>
    </row>
    <row r="59" spans="1:8" s="38" customFormat="1" ht="15.75" customHeight="1" thickBot="1">
      <c r="A59" s="41" t="s">
        <v>58</v>
      </c>
      <c r="B59" s="4">
        <v>7950107</v>
      </c>
      <c r="C59" s="40" t="s">
        <v>48</v>
      </c>
      <c r="D59" s="40" t="s">
        <v>48</v>
      </c>
      <c r="E59" s="40" t="s">
        <v>59</v>
      </c>
      <c r="F59" s="37">
        <v>80.5</v>
      </c>
      <c r="G59" s="37">
        <v>258.89999999999998</v>
      </c>
      <c r="H59" s="37">
        <v>11.5</v>
      </c>
    </row>
    <row r="60" spans="1:8" s="39" customFormat="1" ht="1.5" hidden="1" customHeight="1" thickBot="1">
      <c r="A60" s="33"/>
      <c r="B60" s="34"/>
      <c r="C60" s="34"/>
      <c r="D60" s="34"/>
      <c r="E60" s="34"/>
      <c r="F60" s="35"/>
      <c r="G60" s="35"/>
      <c r="H60" s="35"/>
    </row>
    <row r="61" spans="1:8" s="38" customFormat="1" ht="19.5" hidden="1" customHeight="1" thickBot="1">
      <c r="A61" s="13"/>
      <c r="B61" s="36"/>
      <c r="C61" s="36"/>
      <c r="D61" s="36"/>
      <c r="E61" s="36"/>
      <c r="F61" s="37"/>
      <c r="G61" s="37"/>
      <c r="H61" s="37"/>
    </row>
    <row r="62" spans="1:8" s="12" customFormat="1" ht="22.5" customHeight="1" thickBot="1">
      <c r="A62" s="9" t="s">
        <v>32</v>
      </c>
      <c r="B62" s="10">
        <v>7950300</v>
      </c>
      <c r="C62" s="10"/>
      <c r="D62" s="10"/>
      <c r="E62" s="10"/>
      <c r="F62" s="32">
        <f>F63+F67</f>
        <v>4798.5</v>
      </c>
      <c r="G62" s="32">
        <f>G63+G67</f>
        <v>649.79999999999995</v>
      </c>
      <c r="H62" s="32">
        <f>H63+H67</f>
        <v>706.5</v>
      </c>
    </row>
    <row r="63" spans="1:8" s="12" customFormat="1" ht="16.5" thickBot="1">
      <c r="A63" s="33" t="s">
        <v>33</v>
      </c>
      <c r="B63" s="34">
        <v>7950301</v>
      </c>
      <c r="C63" s="34"/>
      <c r="D63" s="34"/>
      <c r="E63" s="34"/>
      <c r="F63" s="35">
        <f>F66</f>
        <v>4344.5</v>
      </c>
      <c r="G63" s="35">
        <f>G66</f>
        <v>388.2</v>
      </c>
      <c r="H63" s="35">
        <f>H66</f>
        <v>422.2</v>
      </c>
    </row>
    <row r="64" spans="1:8" s="31" customFormat="1" ht="16.5" thickBot="1">
      <c r="A64" s="41" t="s">
        <v>66</v>
      </c>
      <c r="B64" s="4">
        <v>7950301</v>
      </c>
      <c r="C64" s="40" t="s">
        <v>48</v>
      </c>
      <c r="D64" s="40"/>
      <c r="E64" s="40"/>
      <c r="F64" s="42"/>
      <c r="G64" s="42"/>
      <c r="H64" s="42"/>
    </row>
    <row r="65" spans="1:8" s="31" customFormat="1" ht="16.5" thickBot="1">
      <c r="A65" s="41" t="s">
        <v>55</v>
      </c>
      <c r="B65" s="4">
        <v>7950301</v>
      </c>
      <c r="C65" s="40" t="s">
        <v>48</v>
      </c>
      <c r="D65" s="40" t="s">
        <v>48</v>
      </c>
      <c r="E65" s="40"/>
      <c r="F65" s="42"/>
      <c r="G65" s="42"/>
      <c r="H65" s="42"/>
    </row>
    <row r="66" spans="1:8" s="38" customFormat="1" ht="16.5" thickBot="1">
      <c r="A66" s="41" t="s">
        <v>58</v>
      </c>
      <c r="B66" s="4">
        <v>7950301</v>
      </c>
      <c r="C66" s="40" t="s">
        <v>48</v>
      </c>
      <c r="D66" s="40" t="s">
        <v>48</v>
      </c>
      <c r="E66" s="40" t="s">
        <v>59</v>
      </c>
      <c r="F66" s="37">
        <v>4344.5</v>
      </c>
      <c r="G66" s="37">
        <v>388.2</v>
      </c>
      <c r="H66" s="37">
        <v>422.2</v>
      </c>
    </row>
    <row r="67" spans="1:8" s="12" customFormat="1" ht="16.5" thickBot="1">
      <c r="A67" s="33" t="s">
        <v>34</v>
      </c>
      <c r="B67" s="34">
        <v>7950302</v>
      </c>
      <c r="C67" s="34"/>
      <c r="D67" s="34"/>
      <c r="E67" s="34"/>
      <c r="F67" s="35">
        <f>F70</f>
        <v>454</v>
      </c>
      <c r="G67" s="35">
        <f>G70</f>
        <v>261.60000000000002</v>
      </c>
      <c r="H67" s="35">
        <f>H70</f>
        <v>284.3</v>
      </c>
    </row>
    <row r="68" spans="1:8" s="31" customFormat="1" ht="16.5" thickBot="1">
      <c r="A68" s="41" t="s">
        <v>66</v>
      </c>
      <c r="B68" s="4">
        <v>7950302</v>
      </c>
      <c r="C68" s="40" t="s">
        <v>48</v>
      </c>
      <c r="D68" s="40"/>
      <c r="E68" s="40"/>
      <c r="F68" s="42"/>
      <c r="G68" s="42"/>
      <c r="H68" s="42"/>
    </row>
    <row r="69" spans="1:8" s="31" customFormat="1" ht="16.5" thickBot="1">
      <c r="A69" s="41" t="s">
        <v>55</v>
      </c>
      <c r="B69" s="4">
        <v>7950302</v>
      </c>
      <c r="C69" s="40" t="s">
        <v>48</v>
      </c>
      <c r="D69" s="40" t="s">
        <v>48</v>
      </c>
      <c r="E69" s="40"/>
      <c r="F69" s="42"/>
      <c r="G69" s="42"/>
      <c r="H69" s="42"/>
    </row>
    <row r="70" spans="1:8" s="38" customFormat="1" ht="16.5" thickBot="1">
      <c r="A70" s="41" t="s">
        <v>58</v>
      </c>
      <c r="B70" s="4">
        <v>7950302</v>
      </c>
      <c r="C70" s="40" t="s">
        <v>48</v>
      </c>
      <c r="D70" s="40" t="s">
        <v>48</v>
      </c>
      <c r="E70" s="40" t="s">
        <v>59</v>
      </c>
      <c r="F70" s="37">
        <v>454</v>
      </c>
      <c r="G70" s="37">
        <v>261.60000000000002</v>
      </c>
      <c r="H70" s="37">
        <v>284.3</v>
      </c>
    </row>
    <row r="71" spans="1:8" s="12" customFormat="1" ht="31.5" customHeight="1" thickBot="1">
      <c r="A71" s="9" t="s">
        <v>35</v>
      </c>
      <c r="B71" s="10">
        <v>7951500</v>
      </c>
      <c r="C71" s="10"/>
      <c r="D71" s="10"/>
      <c r="E71" s="10"/>
      <c r="F71" s="32">
        <f>F75</f>
        <v>2836</v>
      </c>
      <c r="G71" s="32">
        <f>G75</f>
        <v>2694.4</v>
      </c>
      <c r="H71" s="32">
        <f>H75</f>
        <v>2900</v>
      </c>
    </row>
    <row r="72" spans="1:8" s="12" customFormat="1" ht="16.5" hidden="1" thickBot="1">
      <c r="A72" s="33"/>
      <c r="B72" s="34"/>
      <c r="C72" s="34"/>
      <c r="D72" s="34"/>
      <c r="E72" s="34"/>
      <c r="F72" s="35"/>
      <c r="G72" s="35"/>
      <c r="H72" s="35"/>
    </row>
    <row r="73" spans="1:8" s="31" customFormat="1" ht="16.5" thickBot="1">
      <c r="A73" s="41" t="s">
        <v>66</v>
      </c>
      <c r="B73" s="4">
        <v>7951500</v>
      </c>
      <c r="C73" s="40" t="s">
        <v>48</v>
      </c>
      <c r="D73" s="40"/>
      <c r="E73" s="40"/>
      <c r="F73" s="42"/>
      <c r="G73" s="42"/>
      <c r="H73" s="42"/>
    </row>
    <row r="74" spans="1:8" s="31" customFormat="1" ht="16.5" thickBot="1">
      <c r="A74" s="41" t="s">
        <v>55</v>
      </c>
      <c r="B74" s="4">
        <v>7951500</v>
      </c>
      <c r="C74" s="40" t="s">
        <v>48</v>
      </c>
      <c r="D74" s="40" t="s">
        <v>48</v>
      </c>
      <c r="E74" s="40"/>
      <c r="F74" s="42"/>
      <c r="G74" s="42"/>
      <c r="H74" s="42"/>
    </row>
    <row r="75" spans="1:8" s="38" customFormat="1" ht="16.5" thickBot="1">
      <c r="A75" s="41" t="s">
        <v>58</v>
      </c>
      <c r="B75" s="4">
        <v>7951500</v>
      </c>
      <c r="C75" s="40" t="s">
        <v>48</v>
      </c>
      <c r="D75" s="40" t="s">
        <v>48</v>
      </c>
      <c r="E75" s="40" t="s">
        <v>59</v>
      </c>
      <c r="F75" s="37">
        <v>2836</v>
      </c>
      <c r="G75" s="37">
        <v>2694.4</v>
      </c>
      <c r="H75" s="37">
        <v>2900</v>
      </c>
    </row>
    <row r="76" spans="1:8" s="12" customFormat="1" ht="83.25" customHeight="1" thickBot="1">
      <c r="A76" s="9" t="s">
        <v>36</v>
      </c>
      <c r="B76" s="10">
        <v>7951600</v>
      </c>
      <c r="C76" s="10"/>
      <c r="D76" s="10"/>
      <c r="E76" s="10"/>
      <c r="F76" s="32">
        <f>F77+F84+F88+F92+F96+F103+F110</f>
        <v>666.99</v>
      </c>
      <c r="G76" s="32">
        <f>G77+G84+G88+G92+G96+G103+G110</f>
        <v>1257.56</v>
      </c>
      <c r="H76" s="32">
        <f>H77+H84+H88+H92+H96+H103+H110</f>
        <v>1124.5</v>
      </c>
    </row>
    <row r="77" spans="1:8" s="12" customFormat="1" ht="21" customHeight="1" thickBot="1">
      <c r="A77" s="33" t="s">
        <v>37</v>
      </c>
      <c r="B77" s="34"/>
      <c r="C77" s="34"/>
      <c r="D77" s="34"/>
      <c r="E77" s="34"/>
      <c r="F77" s="35">
        <f>F80+F83</f>
        <v>202.5</v>
      </c>
      <c r="G77" s="35">
        <f>G80+G83</f>
        <v>235.5</v>
      </c>
      <c r="H77" s="35">
        <f>H80+H83</f>
        <v>324.5</v>
      </c>
    </row>
    <row r="78" spans="1:8" s="38" customFormat="1" ht="17.25" customHeight="1" thickBot="1">
      <c r="A78" s="41" t="s">
        <v>50</v>
      </c>
      <c r="B78" s="4">
        <v>7951600</v>
      </c>
      <c r="C78" s="40" t="s">
        <v>51</v>
      </c>
      <c r="D78" s="40"/>
      <c r="E78" s="40"/>
      <c r="F78" s="37"/>
      <c r="G78" s="37"/>
      <c r="H78" s="37"/>
    </row>
    <row r="79" spans="1:8" s="38" customFormat="1" ht="16.5" customHeight="1" thickBot="1">
      <c r="A79" s="41" t="s">
        <v>52</v>
      </c>
      <c r="B79" s="4">
        <v>7951600</v>
      </c>
      <c r="C79" s="40" t="s">
        <v>51</v>
      </c>
      <c r="D79" s="40" t="s">
        <v>53</v>
      </c>
      <c r="E79" s="40"/>
      <c r="F79" s="37"/>
      <c r="G79" s="37"/>
      <c r="H79" s="37"/>
    </row>
    <row r="80" spans="1:8" s="38" customFormat="1" ht="19.5" customHeight="1" thickBot="1">
      <c r="A80" s="41" t="s">
        <v>57</v>
      </c>
      <c r="B80" s="4">
        <v>7951600</v>
      </c>
      <c r="C80" s="40" t="s">
        <v>51</v>
      </c>
      <c r="D80" s="40" t="s">
        <v>53</v>
      </c>
      <c r="E80" s="40" t="s">
        <v>54</v>
      </c>
      <c r="F80" s="37">
        <v>50</v>
      </c>
      <c r="G80" s="37">
        <v>50</v>
      </c>
      <c r="H80" s="37">
        <v>50</v>
      </c>
    </row>
    <row r="81" spans="1:8" s="38" customFormat="1" ht="16.5" customHeight="1" thickBot="1">
      <c r="A81" s="41" t="s">
        <v>45</v>
      </c>
      <c r="B81" s="4">
        <v>7951600</v>
      </c>
      <c r="C81" s="40" t="s">
        <v>47</v>
      </c>
      <c r="D81" s="40"/>
      <c r="E81" s="40"/>
      <c r="F81" s="37"/>
      <c r="G81" s="37"/>
      <c r="H81" s="37"/>
    </row>
    <row r="82" spans="1:8" s="38" customFormat="1" ht="18.75" customHeight="1" thickBot="1">
      <c r="A82" s="41" t="s">
        <v>46</v>
      </c>
      <c r="B82" s="4">
        <v>7951600</v>
      </c>
      <c r="C82" s="40" t="s">
        <v>47</v>
      </c>
      <c r="D82" s="40" t="s">
        <v>48</v>
      </c>
      <c r="E82" s="40"/>
      <c r="F82" s="37"/>
      <c r="G82" s="37"/>
      <c r="H82" s="37"/>
    </row>
    <row r="83" spans="1:8" s="38" customFormat="1" ht="16.5" customHeight="1" thickBot="1">
      <c r="A83" s="41" t="s">
        <v>56</v>
      </c>
      <c r="B83" s="4">
        <v>7951600</v>
      </c>
      <c r="C83" s="40" t="s">
        <v>47</v>
      </c>
      <c r="D83" s="40" t="s">
        <v>48</v>
      </c>
      <c r="E83" s="40" t="s">
        <v>49</v>
      </c>
      <c r="F83" s="37">
        <v>152.5</v>
      </c>
      <c r="G83" s="37">
        <v>185.5</v>
      </c>
      <c r="H83" s="37">
        <v>274.5</v>
      </c>
    </row>
    <row r="84" spans="1:8" s="12" customFormat="1" ht="21" customHeight="1" thickBot="1">
      <c r="A84" s="33" t="s">
        <v>38</v>
      </c>
      <c r="B84" s="34"/>
      <c r="C84" s="34"/>
      <c r="D84" s="34"/>
      <c r="E84" s="34"/>
      <c r="F84" s="35">
        <f>F87</f>
        <v>42</v>
      </c>
      <c r="G84" s="35">
        <f>G87</f>
        <v>0</v>
      </c>
      <c r="H84" s="35">
        <f>H87</f>
        <v>0</v>
      </c>
    </row>
    <row r="85" spans="1:8" s="31" customFormat="1" ht="21" customHeight="1" thickBot="1">
      <c r="A85" s="41" t="s">
        <v>66</v>
      </c>
      <c r="B85" s="4">
        <v>7951600</v>
      </c>
      <c r="C85" s="40" t="s">
        <v>48</v>
      </c>
      <c r="D85" s="40"/>
      <c r="E85" s="40"/>
      <c r="F85" s="42"/>
      <c r="G85" s="42"/>
      <c r="H85" s="42"/>
    </row>
    <row r="86" spans="1:8" s="31" customFormat="1" ht="21" customHeight="1" thickBot="1">
      <c r="A86" s="41" t="s">
        <v>55</v>
      </c>
      <c r="B86" s="4">
        <v>7951600</v>
      </c>
      <c r="C86" s="40" t="s">
        <v>48</v>
      </c>
      <c r="D86" s="40" t="s">
        <v>48</v>
      </c>
      <c r="E86" s="40"/>
      <c r="F86" s="42"/>
      <c r="G86" s="42"/>
      <c r="H86" s="42"/>
    </row>
    <row r="87" spans="1:8" s="38" customFormat="1" ht="16.5" thickBot="1">
      <c r="A87" s="41" t="s">
        <v>58</v>
      </c>
      <c r="B87" s="4">
        <v>7951600</v>
      </c>
      <c r="C87" s="40" t="s">
        <v>48</v>
      </c>
      <c r="D87" s="40" t="s">
        <v>48</v>
      </c>
      <c r="E87" s="40" t="s">
        <v>59</v>
      </c>
      <c r="F87" s="37">
        <v>42</v>
      </c>
      <c r="G87" s="37">
        <v>0</v>
      </c>
      <c r="H87" s="37">
        <v>0</v>
      </c>
    </row>
    <row r="88" spans="1:8" s="12" customFormat="1" ht="21" customHeight="1" thickBot="1">
      <c r="A88" s="33" t="s">
        <v>39</v>
      </c>
      <c r="B88" s="34"/>
      <c r="C88" s="34"/>
      <c r="D88" s="34"/>
      <c r="E88" s="34"/>
      <c r="F88" s="35">
        <f>F91+F90+F89</f>
        <v>145</v>
      </c>
      <c r="G88" s="35">
        <f>G91+G90+G89</f>
        <v>217.5</v>
      </c>
      <c r="H88" s="35">
        <f>H91+H90+H89</f>
        <v>0</v>
      </c>
    </row>
    <row r="89" spans="1:8" s="38" customFormat="1" ht="20.25" customHeight="1" thickBot="1">
      <c r="A89" s="41" t="s">
        <v>50</v>
      </c>
      <c r="B89" s="4">
        <v>7951600</v>
      </c>
      <c r="C89" s="40" t="s">
        <v>51</v>
      </c>
      <c r="D89" s="40"/>
      <c r="E89" s="40"/>
      <c r="F89" s="37"/>
      <c r="G89" s="37"/>
      <c r="H89" s="37"/>
    </row>
    <row r="90" spans="1:8" s="38" customFormat="1" ht="16.5" thickBot="1">
      <c r="A90" s="41" t="s">
        <v>52</v>
      </c>
      <c r="B90" s="4">
        <v>7951600</v>
      </c>
      <c r="C90" s="40" t="s">
        <v>51</v>
      </c>
      <c r="D90" s="40" t="s">
        <v>53</v>
      </c>
      <c r="E90" s="40"/>
      <c r="F90" s="37"/>
      <c r="G90" s="37"/>
      <c r="H90" s="37"/>
    </row>
    <row r="91" spans="1:8" s="38" customFormat="1" ht="18" customHeight="1" thickBot="1">
      <c r="A91" s="41" t="s">
        <v>57</v>
      </c>
      <c r="B91" s="4">
        <v>7951600</v>
      </c>
      <c r="C91" s="40" t="s">
        <v>51</v>
      </c>
      <c r="D91" s="40" t="s">
        <v>53</v>
      </c>
      <c r="E91" s="40" t="s">
        <v>54</v>
      </c>
      <c r="F91" s="37">
        <v>145</v>
      </c>
      <c r="G91" s="37">
        <v>217.5</v>
      </c>
      <c r="H91" s="37">
        <v>0</v>
      </c>
    </row>
    <row r="92" spans="1:8" s="12" customFormat="1" ht="21" customHeight="1" thickBot="1">
      <c r="A92" s="33" t="s">
        <v>40</v>
      </c>
      <c r="B92" s="34"/>
      <c r="C92" s="34"/>
      <c r="D92" s="34"/>
      <c r="E92" s="34"/>
      <c r="F92" s="35">
        <f>F95</f>
        <v>138.44999999999999</v>
      </c>
      <c r="G92" s="35">
        <f>G95</f>
        <v>0</v>
      </c>
      <c r="H92" s="35">
        <f>H95</f>
        <v>0</v>
      </c>
    </row>
    <row r="93" spans="1:8" s="31" customFormat="1" ht="21" customHeight="1" thickBot="1">
      <c r="A93" s="41" t="s">
        <v>66</v>
      </c>
      <c r="B93" s="4">
        <v>7951600</v>
      </c>
      <c r="C93" s="40" t="s">
        <v>48</v>
      </c>
      <c r="D93" s="40"/>
      <c r="E93" s="40"/>
      <c r="F93" s="42"/>
      <c r="G93" s="42"/>
      <c r="H93" s="42"/>
    </row>
    <row r="94" spans="1:8" s="31" customFormat="1" ht="21" customHeight="1" thickBot="1">
      <c r="A94" s="41" t="s">
        <v>55</v>
      </c>
      <c r="B94" s="4">
        <v>7951600</v>
      </c>
      <c r="C94" s="40" t="s">
        <v>48</v>
      </c>
      <c r="D94" s="40" t="s">
        <v>48</v>
      </c>
      <c r="E94" s="40"/>
      <c r="F94" s="42"/>
      <c r="G94" s="42"/>
      <c r="H94" s="42"/>
    </row>
    <row r="95" spans="1:8" s="38" customFormat="1" ht="16.5" thickBot="1">
      <c r="A95" s="41" t="s">
        <v>58</v>
      </c>
      <c r="B95" s="4">
        <v>7951600</v>
      </c>
      <c r="C95" s="40" t="s">
        <v>48</v>
      </c>
      <c r="D95" s="40" t="s">
        <v>48</v>
      </c>
      <c r="E95" s="40" t="s">
        <v>59</v>
      </c>
      <c r="F95" s="37">
        <v>138.44999999999999</v>
      </c>
      <c r="G95" s="37">
        <v>0</v>
      </c>
      <c r="H95" s="37">
        <v>0</v>
      </c>
    </row>
    <row r="96" spans="1:8" s="12" customFormat="1" ht="21" customHeight="1" thickBot="1">
      <c r="A96" s="33" t="s">
        <v>41</v>
      </c>
      <c r="B96" s="34"/>
      <c r="C96" s="34"/>
      <c r="D96" s="34"/>
      <c r="E96" s="34"/>
      <c r="F96" s="35">
        <f>F99+F102</f>
        <v>9.0399999999999991</v>
      </c>
      <c r="G96" s="35">
        <f>G99+G102</f>
        <v>439.56</v>
      </c>
      <c r="H96" s="35">
        <f>H99+H102</f>
        <v>0</v>
      </c>
    </row>
    <row r="97" spans="1:8" s="31" customFormat="1" ht="21" customHeight="1" thickBot="1">
      <c r="A97" s="41" t="s">
        <v>50</v>
      </c>
      <c r="B97" s="4">
        <v>7951600</v>
      </c>
      <c r="C97" s="40" t="s">
        <v>51</v>
      </c>
      <c r="D97" s="40"/>
      <c r="E97" s="40"/>
      <c r="F97" s="42"/>
      <c r="G97" s="42"/>
      <c r="H97" s="42"/>
    </row>
    <row r="98" spans="1:8" s="31" customFormat="1" ht="21" customHeight="1" thickBot="1">
      <c r="A98" s="41" t="s">
        <v>52</v>
      </c>
      <c r="B98" s="4">
        <v>7951600</v>
      </c>
      <c r="C98" s="40" t="s">
        <v>51</v>
      </c>
      <c r="D98" s="40" t="s">
        <v>53</v>
      </c>
      <c r="E98" s="40"/>
      <c r="F98" s="42"/>
      <c r="G98" s="42"/>
      <c r="H98" s="42"/>
    </row>
    <row r="99" spans="1:8" s="38" customFormat="1" ht="17.25" customHeight="1" thickBot="1">
      <c r="A99" s="41" t="s">
        <v>57</v>
      </c>
      <c r="B99" s="4">
        <v>7951600</v>
      </c>
      <c r="C99" s="40" t="s">
        <v>51</v>
      </c>
      <c r="D99" s="40" t="s">
        <v>53</v>
      </c>
      <c r="E99" s="40" t="s">
        <v>54</v>
      </c>
      <c r="F99" s="37">
        <v>9.0399999999999991</v>
      </c>
      <c r="G99" s="37">
        <v>13.56</v>
      </c>
      <c r="H99" s="37">
        <v>0</v>
      </c>
    </row>
    <row r="100" spans="1:8" s="38" customFormat="1" ht="17.25" customHeight="1" thickBot="1">
      <c r="A100" s="41" t="s">
        <v>45</v>
      </c>
      <c r="B100" s="4">
        <v>7951600</v>
      </c>
      <c r="C100" s="40" t="s">
        <v>47</v>
      </c>
      <c r="D100" s="40"/>
      <c r="E100" s="40"/>
      <c r="F100" s="37"/>
      <c r="G100" s="37"/>
      <c r="H100" s="37"/>
    </row>
    <row r="101" spans="1:8" s="38" customFormat="1" ht="17.25" customHeight="1" thickBot="1">
      <c r="A101" s="41" t="s">
        <v>46</v>
      </c>
      <c r="B101" s="4">
        <v>7951600</v>
      </c>
      <c r="C101" s="40" t="s">
        <v>47</v>
      </c>
      <c r="D101" s="40" t="s">
        <v>48</v>
      </c>
      <c r="E101" s="40"/>
      <c r="F101" s="37"/>
      <c r="G101" s="37"/>
      <c r="H101" s="37"/>
    </row>
    <row r="102" spans="1:8" s="38" customFormat="1" ht="20.25" customHeight="1" thickBot="1">
      <c r="A102" s="41" t="s">
        <v>56</v>
      </c>
      <c r="B102" s="4">
        <v>7951600</v>
      </c>
      <c r="C102" s="40" t="s">
        <v>47</v>
      </c>
      <c r="D102" s="40" t="s">
        <v>48</v>
      </c>
      <c r="E102" s="40" t="s">
        <v>49</v>
      </c>
      <c r="F102" s="37">
        <v>0</v>
      </c>
      <c r="G102" s="37">
        <v>426</v>
      </c>
      <c r="H102" s="37">
        <v>0</v>
      </c>
    </row>
    <row r="103" spans="1:8" s="12" customFormat="1" ht="21" customHeight="1" thickBot="1">
      <c r="A103" s="33" t="s">
        <v>42</v>
      </c>
      <c r="B103" s="34"/>
      <c r="C103" s="34"/>
      <c r="D103" s="34"/>
      <c r="E103" s="34"/>
      <c r="F103" s="35">
        <f>F106+F109</f>
        <v>0</v>
      </c>
      <c r="G103" s="35">
        <f>G106+G109</f>
        <v>300</v>
      </c>
      <c r="H103" s="35">
        <f>H106+H109</f>
        <v>800</v>
      </c>
    </row>
    <row r="104" spans="1:8" s="31" customFormat="1" ht="21" customHeight="1" thickBot="1">
      <c r="A104" s="41" t="s">
        <v>50</v>
      </c>
      <c r="B104" s="4">
        <v>7951600</v>
      </c>
      <c r="C104" s="40" t="s">
        <v>51</v>
      </c>
      <c r="D104" s="40"/>
      <c r="E104" s="40"/>
      <c r="F104" s="42"/>
      <c r="G104" s="42"/>
      <c r="H104" s="42"/>
    </row>
    <row r="105" spans="1:8" s="31" customFormat="1" ht="21" customHeight="1" thickBot="1">
      <c r="A105" s="41" t="s">
        <v>52</v>
      </c>
      <c r="B105" s="4">
        <v>7951600</v>
      </c>
      <c r="C105" s="40" t="s">
        <v>51</v>
      </c>
      <c r="D105" s="40" t="s">
        <v>53</v>
      </c>
      <c r="E105" s="40"/>
      <c r="F105" s="42"/>
      <c r="G105" s="42"/>
      <c r="H105" s="42"/>
    </row>
    <row r="106" spans="1:8" s="38" customFormat="1" ht="18" customHeight="1" thickBot="1">
      <c r="A106" s="41" t="s">
        <v>57</v>
      </c>
      <c r="B106" s="4">
        <v>7951600</v>
      </c>
      <c r="C106" s="40" t="s">
        <v>51</v>
      </c>
      <c r="D106" s="40" t="s">
        <v>53</v>
      </c>
      <c r="E106" s="40" t="s">
        <v>54</v>
      </c>
      <c r="F106" s="37">
        <v>0</v>
      </c>
      <c r="G106" s="37">
        <v>300</v>
      </c>
      <c r="H106" s="37">
        <v>0</v>
      </c>
    </row>
    <row r="107" spans="1:8" s="38" customFormat="1" ht="18" customHeight="1" thickBot="1">
      <c r="A107" s="41" t="s">
        <v>66</v>
      </c>
      <c r="B107" s="4">
        <v>7951600</v>
      </c>
      <c r="C107" s="40" t="s">
        <v>48</v>
      </c>
      <c r="D107" s="40"/>
      <c r="E107" s="40"/>
      <c r="F107" s="37"/>
      <c r="G107" s="37"/>
      <c r="H107" s="37"/>
    </row>
    <row r="108" spans="1:8" s="38" customFormat="1" ht="18" customHeight="1" thickBot="1">
      <c r="A108" s="41" t="s">
        <v>55</v>
      </c>
      <c r="B108" s="4">
        <v>7951600</v>
      </c>
      <c r="C108" s="40" t="s">
        <v>48</v>
      </c>
      <c r="D108" s="40" t="s">
        <v>48</v>
      </c>
      <c r="E108" s="40"/>
      <c r="F108" s="37"/>
      <c r="G108" s="37"/>
      <c r="H108" s="37"/>
    </row>
    <row r="109" spans="1:8" s="38" customFormat="1" ht="16.5" thickBot="1">
      <c r="A109" s="41" t="s">
        <v>58</v>
      </c>
      <c r="B109" s="4">
        <v>7951600</v>
      </c>
      <c r="C109" s="40" t="s">
        <v>48</v>
      </c>
      <c r="D109" s="40" t="s">
        <v>48</v>
      </c>
      <c r="E109" s="40" t="s">
        <v>59</v>
      </c>
      <c r="F109" s="37">
        <v>0</v>
      </c>
      <c r="G109" s="37">
        <v>0</v>
      </c>
      <c r="H109" s="37">
        <v>800</v>
      </c>
    </row>
    <row r="110" spans="1:8" s="12" customFormat="1" ht="21" customHeight="1" thickBot="1">
      <c r="A110" s="33" t="s">
        <v>43</v>
      </c>
      <c r="B110" s="34"/>
      <c r="C110" s="34"/>
      <c r="D110" s="34"/>
      <c r="E110" s="34"/>
      <c r="F110" s="35">
        <f>F113</f>
        <v>130</v>
      </c>
      <c r="G110" s="35">
        <f>G113</f>
        <v>65</v>
      </c>
      <c r="H110" s="35">
        <f>H113</f>
        <v>0</v>
      </c>
    </row>
    <row r="111" spans="1:8" s="31" customFormat="1" ht="21" customHeight="1" thickBot="1">
      <c r="A111" s="41" t="s">
        <v>45</v>
      </c>
      <c r="B111" s="4">
        <v>7951600</v>
      </c>
      <c r="C111" s="40" t="s">
        <v>47</v>
      </c>
      <c r="D111" s="40"/>
      <c r="E111" s="40"/>
      <c r="F111" s="42"/>
      <c r="G111" s="42"/>
      <c r="H111" s="42"/>
    </row>
    <row r="112" spans="1:8" s="31" customFormat="1" ht="21" customHeight="1" thickBot="1">
      <c r="A112" s="41" t="s">
        <v>46</v>
      </c>
      <c r="B112" s="4">
        <v>7951600</v>
      </c>
      <c r="C112" s="40" t="s">
        <v>47</v>
      </c>
      <c r="D112" s="40" t="s">
        <v>48</v>
      </c>
      <c r="E112" s="40"/>
      <c r="F112" s="42"/>
      <c r="G112" s="42"/>
      <c r="H112" s="42"/>
    </row>
    <row r="113" spans="1:8" s="38" customFormat="1" ht="20.25" customHeight="1" thickBot="1">
      <c r="A113" s="41" t="s">
        <v>56</v>
      </c>
      <c r="B113" s="4">
        <v>7951600</v>
      </c>
      <c r="C113" s="40" t="s">
        <v>47</v>
      </c>
      <c r="D113" s="40" t="s">
        <v>48</v>
      </c>
      <c r="E113" s="40" t="s">
        <v>49</v>
      </c>
      <c r="F113" s="37">
        <v>130</v>
      </c>
      <c r="G113" s="37">
        <v>65</v>
      </c>
      <c r="H113" s="37">
        <v>0</v>
      </c>
    </row>
  </sheetData>
  <mergeCells count="11">
    <mergeCell ref="F9:F10"/>
    <mergeCell ref="G9:G10"/>
    <mergeCell ref="H9:H10"/>
    <mergeCell ref="A6:H6"/>
    <mergeCell ref="A7:H7"/>
    <mergeCell ref="A8:H8"/>
    <mergeCell ref="A9:A10"/>
    <mergeCell ref="B9:B10"/>
    <mergeCell ref="C9:C10"/>
    <mergeCell ref="D9:D10"/>
    <mergeCell ref="E9:E10"/>
  </mergeCells>
  <pageMargins left="0.39370078740157483" right="0.23622047244094491" top="0.35433070866141736" bottom="0.27559055118110237" header="0.23622047244094491" footer="0.27559055118110237"/>
  <pageSetup paperSize="9" scale="95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2"/>
  <sheetViews>
    <sheetView workbookViewId="0">
      <selection activeCell="E5" sqref="E5"/>
    </sheetView>
  </sheetViews>
  <sheetFormatPr defaultRowHeight="15"/>
  <cols>
    <col min="1" max="1" width="71.5703125" customWidth="1"/>
    <col min="2" max="2" width="10.140625" bestFit="1" customWidth="1"/>
    <col min="6" max="6" width="11" customWidth="1"/>
    <col min="7" max="7" width="11.28515625" customWidth="1"/>
    <col min="8" max="8" width="11.5703125" customWidth="1"/>
  </cols>
  <sheetData>
    <row r="1" spans="1:8" ht="15.75">
      <c r="C1" s="1"/>
      <c r="H1" s="1" t="s">
        <v>67</v>
      </c>
    </row>
    <row r="2" spans="1:8" ht="15.75">
      <c r="C2" s="1"/>
      <c r="H2" s="1" t="s">
        <v>1</v>
      </c>
    </row>
    <row r="3" spans="1:8" ht="15.75">
      <c r="C3" s="1"/>
      <c r="H3" s="1" t="s">
        <v>44</v>
      </c>
    </row>
    <row r="4" spans="1:8" ht="15.75">
      <c r="C4" s="1"/>
      <c r="H4" s="1" t="s">
        <v>3</v>
      </c>
    </row>
    <row r="5" spans="1:8" ht="15.75">
      <c r="C5" s="2"/>
    </row>
    <row r="6" spans="1:8" ht="15" customHeight="1">
      <c r="A6" s="202" t="s">
        <v>4</v>
      </c>
      <c r="B6" s="202"/>
      <c r="C6" s="202"/>
      <c r="D6" s="202"/>
      <c r="E6" s="202"/>
      <c r="F6" s="202"/>
      <c r="G6" s="202"/>
      <c r="H6" s="202"/>
    </row>
    <row r="7" spans="1:8" ht="15" customHeight="1">
      <c r="A7" s="202" t="s">
        <v>5</v>
      </c>
      <c r="B7" s="202"/>
      <c r="C7" s="202"/>
      <c r="D7" s="202"/>
      <c r="E7" s="202"/>
      <c r="F7" s="202"/>
      <c r="G7" s="202"/>
      <c r="H7" s="202"/>
    </row>
    <row r="8" spans="1:8" ht="15.75" customHeight="1" thickBot="1">
      <c r="A8" s="203" t="s">
        <v>6</v>
      </c>
      <c r="B8" s="203"/>
      <c r="C8" s="203"/>
      <c r="D8" s="203"/>
      <c r="E8" s="203"/>
      <c r="F8" s="203"/>
      <c r="G8" s="203"/>
      <c r="H8" s="203"/>
    </row>
    <row r="9" spans="1:8" ht="46.5" customHeight="1">
      <c r="A9" s="200" t="s">
        <v>7</v>
      </c>
      <c r="B9" s="198" t="s">
        <v>8</v>
      </c>
      <c r="C9" s="198" t="s">
        <v>9</v>
      </c>
      <c r="D9" s="198" t="s">
        <v>10</v>
      </c>
      <c r="E9" s="198" t="s">
        <v>11</v>
      </c>
      <c r="F9" s="200" t="s">
        <v>12</v>
      </c>
      <c r="G9" s="200" t="s">
        <v>13</v>
      </c>
      <c r="H9" s="200" t="s">
        <v>14</v>
      </c>
    </row>
    <row r="10" spans="1:8" ht="15.75" customHeight="1" thickBot="1">
      <c r="A10" s="201"/>
      <c r="B10" s="199"/>
      <c r="C10" s="199"/>
      <c r="D10" s="199"/>
      <c r="E10" s="199"/>
      <c r="F10" s="201"/>
      <c r="G10" s="201"/>
      <c r="H10" s="201"/>
    </row>
    <row r="11" spans="1:8" ht="16.5" thickBot="1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</row>
    <row r="12" spans="1:8" s="8" customFormat="1" ht="17.25" customHeight="1" thickBot="1">
      <c r="A12" s="5" t="s">
        <v>15</v>
      </c>
      <c r="B12" s="6">
        <v>7950000</v>
      </c>
      <c r="C12" s="6"/>
      <c r="D12" s="6"/>
      <c r="E12" s="6"/>
      <c r="F12" s="7">
        <f>F13+F38+F47+F57+F64+F68+F73</f>
        <v>11839.890000000001</v>
      </c>
      <c r="G12" s="7">
        <f>G13+G38+G47+G57+G64+G68+G73</f>
        <v>9276.06</v>
      </c>
      <c r="H12" s="7">
        <f>H13+H38+H47+H57+H64+H68+H73</f>
        <v>7714.7000000000007</v>
      </c>
    </row>
    <row r="13" spans="1:8" s="12" customFormat="1" ht="34.5" customHeight="1" thickBot="1">
      <c r="A13" s="9" t="s">
        <v>25</v>
      </c>
      <c r="B13" s="10">
        <v>7950100</v>
      </c>
      <c r="C13" s="10"/>
      <c r="D13" s="10"/>
      <c r="E13" s="10"/>
      <c r="F13" s="32">
        <f>F14+F18+F22+F26+F30+F34</f>
        <v>1791.8000000000002</v>
      </c>
      <c r="G13" s="32">
        <f>G14+G18+G22+G26+G30+G34</f>
        <v>1669.5</v>
      </c>
      <c r="H13" s="32">
        <f>H14+H18+H22+H26+H30+H34</f>
        <v>1611.3000000000002</v>
      </c>
    </row>
    <row r="14" spans="1:8" s="12" customFormat="1" ht="16.5" thickBot="1">
      <c r="A14" s="33" t="s">
        <v>26</v>
      </c>
      <c r="B14" s="34">
        <v>7950101</v>
      </c>
      <c r="C14" s="34"/>
      <c r="D14" s="34"/>
      <c r="E14" s="34"/>
      <c r="F14" s="35">
        <f>F17</f>
        <v>660.5</v>
      </c>
      <c r="G14" s="35">
        <f>G17</f>
        <v>724.2</v>
      </c>
      <c r="H14" s="35">
        <f>H17</f>
        <v>862</v>
      </c>
    </row>
    <row r="15" spans="1:8" s="31" customFormat="1" ht="16.5" thickBot="1">
      <c r="A15" s="41" t="s">
        <v>66</v>
      </c>
      <c r="B15" s="4">
        <v>7950101</v>
      </c>
      <c r="C15" s="40" t="s">
        <v>48</v>
      </c>
      <c r="D15" s="40"/>
      <c r="E15" s="40"/>
      <c r="F15" s="42"/>
      <c r="G15" s="42"/>
      <c r="H15" s="42"/>
    </row>
    <row r="16" spans="1:8" s="31" customFormat="1" ht="16.5" thickBot="1">
      <c r="A16" s="41" t="s">
        <v>55</v>
      </c>
      <c r="B16" s="4">
        <v>7950101</v>
      </c>
      <c r="C16" s="40" t="s">
        <v>48</v>
      </c>
      <c r="D16" s="40" t="s">
        <v>48</v>
      </c>
      <c r="E16" s="40"/>
      <c r="F16" s="42"/>
      <c r="G16" s="42"/>
      <c r="H16" s="42"/>
    </row>
    <row r="17" spans="1:8" s="31" customFormat="1" ht="16.5" thickBot="1">
      <c r="A17" s="41" t="s">
        <v>58</v>
      </c>
      <c r="B17" s="4">
        <v>7950101</v>
      </c>
      <c r="C17" s="40" t="s">
        <v>48</v>
      </c>
      <c r="D17" s="40" t="s">
        <v>48</v>
      </c>
      <c r="E17" s="40" t="s">
        <v>59</v>
      </c>
      <c r="F17" s="42">
        <v>660.5</v>
      </c>
      <c r="G17" s="42">
        <v>724.2</v>
      </c>
      <c r="H17" s="42">
        <v>862</v>
      </c>
    </row>
    <row r="18" spans="1:8" s="12" customFormat="1" ht="32.25" thickBot="1">
      <c r="A18" s="33" t="s">
        <v>27</v>
      </c>
      <c r="B18" s="34">
        <v>7950102</v>
      </c>
      <c r="C18" s="34"/>
      <c r="D18" s="34"/>
      <c r="E18" s="34"/>
      <c r="F18" s="35">
        <f>F21</f>
        <v>348.2</v>
      </c>
      <c r="G18" s="35">
        <f>G21</f>
        <v>212.1</v>
      </c>
      <c r="H18" s="35">
        <f>H21</f>
        <v>228</v>
      </c>
    </row>
    <row r="19" spans="1:8" s="31" customFormat="1" ht="16.5" thickBot="1">
      <c r="A19" s="41" t="s">
        <v>66</v>
      </c>
      <c r="B19" s="4">
        <v>7950102</v>
      </c>
      <c r="C19" s="40" t="s">
        <v>48</v>
      </c>
      <c r="D19" s="40"/>
      <c r="E19" s="40"/>
      <c r="F19" s="42"/>
      <c r="G19" s="42"/>
      <c r="H19" s="42"/>
    </row>
    <row r="20" spans="1:8" s="31" customFormat="1" ht="16.5" thickBot="1">
      <c r="A20" s="41" t="s">
        <v>55</v>
      </c>
      <c r="B20" s="4">
        <v>7950102</v>
      </c>
      <c r="C20" s="40" t="s">
        <v>48</v>
      </c>
      <c r="D20" s="40" t="s">
        <v>48</v>
      </c>
      <c r="E20" s="40"/>
      <c r="F20" s="42"/>
      <c r="G20" s="42"/>
      <c r="H20" s="42"/>
    </row>
    <row r="21" spans="1:8" s="31" customFormat="1" ht="16.5" thickBot="1">
      <c r="A21" s="41" t="s">
        <v>58</v>
      </c>
      <c r="B21" s="4">
        <v>7950102</v>
      </c>
      <c r="C21" s="40" t="s">
        <v>48</v>
      </c>
      <c r="D21" s="40" t="s">
        <v>48</v>
      </c>
      <c r="E21" s="40" t="s">
        <v>59</v>
      </c>
      <c r="F21" s="42">
        <v>348.2</v>
      </c>
      <c r="G21" s="42">
        <v>212.1</v>
      </c>
      <c r="H21" s="42">
        <v>228</v>
      </c>
    </row>
    <row r="22" spans="1:8" s="12" customFormat="1" ht="16.5" thickBot="1">
      <c r="A22" s="33" t="s">
        <v>28</v>
      </c>
      <c r="B22" s="34">
        <v>7950104</v>
      </c>
      <c r="C22" s="34"/>
      <c r="D22" s="34"/>
      <c r="E22" s="34"/>
      <c r="F22" s="35">
        <f>F25</f>
        <v>144</v>
      </c>
      <c r="G22" s="35">
        <f>G25</f>
        <v>121.7</v>
      </c>
      <c r="H22" s="35">
        <f>H25</f>
        <v>130</v>
      </c>
    </row>
    <row r="23" spans="1:8" s="31" customFormat="1" ht="16.5" thickBot="1">
      <c r="A23" s="41" t="s">
        <v>66</v>
      </c>
      <c r="B23" s="4">
        <v>7950104</v>
      </c>
      <c r="C23" s="40" t="s">
        <v>48</v>
      </c>
      <c r="D23" s="40"/>
      <c r="E23" s="40"/>
      <c r="F23" s="42"/>
      <c r="G23" s="42"/>
      <c r="H23" s="42"/>
    </row>
    <row r="24" spans="1:8" s="31" customFormat="1" ht="16.5" thickBot="1">
      <c r="A24" s="41" t="s">
        <v>55</v>
      </c>
      <c r="B24" s="4">
        <v>7950104</v>
      </c>
      <c r="C24" s="40" t="s">
        <v>48</v>
      </c>
      <c r="D24" s="40" t="s">
        <v>48</v>
      </c>
      <c r="E24" s="40"/>
      <c r="F24" s="42"/>
      <c r="G24" s="42"/>
      <c r="H24" s="42"/>
    </row>
    <row r="25" spans="1:8" s="31" customFormat="1" ht="16.5" thickBot="1">
      <c r="A25" s="41" t="s">
        <v>58</v>
      </c>
      <c r="B25" s="4">
        <v>7950104</v>
      </c>
      <c r="C25" s="40" t="s">
        <v>48</v>
      </c>
      <c r="D25" s="40" t="s">
        <v>48</v>
      </c>
      <c r="E25" s="40" t="s">
        <v>59</v>
      </c>
      <c r="F25" s="42">
        <v>144</v>
      </c>
      <c r="G25" s="42">
        <v>121.7</v>
      </c>
      <c r="H25" s="42">
        <v>130</v>
      </c>
    </row>
    <row r="26" spans="1:8" s="39" customFormat="1" ht="19.5" customHeight="1" thickBot="1">
      <c r="A26" s="33" t="s">
        <v>29</v>
      </c>
      <c r="B26" s="34">
        <v>7950105</v>
      </c>
      <c r="C26" s="34"/>
      <c r="D26" s="34"/>
      <c r="E26" s="34"/>
      <c r="F26" s="35">
        <f>SUM(F29)</f>
        <v>135</v>
      </c>
      <c r="G26" s="35">
        <f>SUM(G29)</f>
        <v>145.1</v>
      </c>
      <c r="H26" s="35">
        <f>SUM(H29)</f>
        <v>155.9</v>
      </c>
    </row>
    <row r="27" spans="1:8" s="38" customFormat="1" ht="19.5" customHeight="1" thickBot="1">
      <c r="A27" s="41" t="s">
        <v>66</v>
      </c>
      <c r="B27" s="4">
        <v>7950105</v>
      </c>
      <c r="C27" s="40" t="s">
        <v>48</v>
      </c>
      <c r="D27" s="40"/>
      <c r="E27" s="40"/>
      <c r="F27" s="42"/>
      <c r="G27" s="42"/>
      <c r="H27" s="42"/>
    </row>
    <row r="28" spans="1:8" s="12" customFormat="1" ht="21" customHeight="1" thickBot="1">
      <c r="A28" s="41" t="s">
        <v>55</v>
      </c>
      <c r="B28" s="4">
        <v>7950105</v>
      </c>
      <c r="C28" s="40" t="s">
        <v>48</v>
      </c>
      <c r="D28" s="40" t="s">
        <v>48</v>
      </c>
      <c r="E28" s="40"/>
      <c r="F28" s="42"/>
      <c r="G28" s="42"/>
      <c r="H28" s="42"/>
    </row>
    <row r="29" spans="1:8" s="38" customFormat="1" ht="16.5" thickBot="1">
      <c r="A29" s="41" t="s">
        <v>58</v>
      </c>
      <c r="B29" s="4">
        <v>7950105</v>
      </c>
      <c r="C29" s="40" t="s">
        <v>48</v>
      </c>
      <c r="D29" s="40" t="s">
        <v>48</v>
      </c>
      <c r="E29" s="40" t="s">
        <v>59</v>
      </c>
      <c r="F29" s="42">
        <v>135</v>
      </c>
      <c r="G29" s="42">
        <v>145.1</v>
      </c>
      <c r="H29" s="42">
        <v>155.9</v>
      </c>
    </row>
    <row r="30" spans="1:8" s="12" customFormat="1" ht="16.5" thickBot="1">
      <c r="A30" s="33" t="s">
        <v>30</v>
      </c>
      <c r="B30" s="34">
        <v>7950106</v>
      </c>
      <c r="C30" s="34"/>
      <c r="D30" s="34"/>
      <c r="E30" s="34"/>
      <c r="F30" s="35">
        <f>F33</f>
        <v>423.6</v>
      </c>
      <c r="G30" s="35">
        <f>G33</f>
        <v>207.5</v>
      </c>
      <c r="H30" s="35">
        <f>H33</f>
        <v>223.9</v>
      </c>
    </row>
    <row r="31" spans="1:8" s="31" customFormat="1" ht="16.5" thickBot="1">
      <c r="A31" s="41" t="s">
        <v>66</v>
      </c>
      <c r="B31" s="4">
        <v>7950106</v>
      </c>
      <c r="C31" s="40" t="s">
        <v>48</v>
      </c>
      <c r="D31" s="40"/>
      <c r="E31" s="40"/>
      <c r="F31" s="42"/>
      <c r="G31" s="42"/>
      <c r="H31" s="42"/>
    </row>
    <row r="32" spans="1:8" s="31" customFormat="1" ht="16.5" thickBot="1">
      <c r="A32" s="41" t="s">
        <v>55</v>
      </c>
      <c r="B32" s="4">
        <v>7950106</v>
      </c>
      <c r="C32" s="40" t="s">
        <v>48</v>
      </c>
      <c r="D32" s="40" t="s">
        <v>48</v>
      </c>
      <c r="E32" s="40"/>
      <c r="F32" s="42"/>
      <c r="G32" s="42"/>
      <c r="H32" s="42"/>
    </row>
    <row r="33" spans="1:8" s="38" customFormat="1" ht="16.5" thickBot="1">
      <c r="A33" s="41" t="s">
        <v>58</v>
      </c>
      <c r="B33" s="4">
        <v>7950106</v>
      </c>
      <c r="C33" s="40" t="s">
        <v>48</v>
      </c>
      <c r="D33" s="40" t="s">
        <v>48</v>
      </c>
      <c r="E33" s="40" t="s">
        <v>59</v>
      </c>
      <c r="F33" s="37">
        <v>423.6</v>
      </c>
      <c r="G33" s="37">
        <v>207.5</v>
      </c>
      <c r="H33" s="37">
        <v>223.9</v>
      </c>
    </row>
    <row r="34" spans="1:8" s="12" customFormat="1" ht="32.25" thickBot="1">
      <c r="A34" s="33" t="s">
        <v>31</v>
      </c>
      <c r="B34" s="34">
        <v>7950107</v>
      </c>
      <c r="C34" s="34"/>
      <c r="D34" s="34"/>
      <c r="E34" s="34"/>
      <c r="F34" s="35">
        <f>F37</f>
        <v>80.5</v>
      </c>
      <c r="G34" s="35">
        <f>G37</f>
        <v>258.89999999999998</v>
      </c>
      <c r="H34" s="35">
        <f>H37</f>
        <v>11.5</v>
      </c>
    </row>
    <row r="35" spans="1:8" s="31" customFormat="1" ht="16.5" thickBot="1">
      <c r="A35" s="41" t="s">
        <v>66</v>
      </c>
      <c r="B35" s="4">
        <v>7950107</v>
      </c>
      <c r="C35" s="40" t="s">
        <v>48</v>
      </c>
      <c r="D35" s="40"/>
      <c r="E35" s="40"/>
      <c r="F35" s="42"/>
      <c r="G35" s="42"/>
      <c r="H35" s="42"/>
    </row>
    <row r="36" spans="1:8" s="31" customFormat="1" ht="16.5" thickBot="1">
      <c r="A36" s="41" t="s">
        <v>55</v>
      </c>
      <c r="B36" s="4">
        <v>7950107</v>
      </c>
      <c r="C36" s="40" t="s">
        <v>48</v>
      </c>
      <c r="D36" s="40" t="s">
        <v>48</v>
      </c>
      <c r="E36" s="40"/>
      <c r="F36" s="42"/>
      <c r="G36" s="42"/>
      <c r="H36" s="42"/>
    </row>
    <row r="37" spans="1:8" s="38" customFormat="1" ht="15.75" customHeight="1" thickBot="1">
      <c r="A37" s="41" t="s">
        <v>58</v>
      </c>
      <c r="B37" s="4">
        <v>7950107</v>
      </c>
      <c r="C37" s="40" t="s">
        <v>48</v>
      </c>
      <c r="D37" s="40" t="s">
        <v>48</v>
      </c>
      <c r="E37" s="40" t="s">
        <v>59</v>
      </c>
      <c r="F37" s="37">
        <v>80.5</v>
      </c>
      <c r="G37" s="37">
        <v>258.89999999999998</v>
      </c>
      <c r="H37" s="37">
        <v>11.5</v>
      </c>
    </row>
    <row r="38" spans="1:8" s="12" customFormat="1" ht="22.5" customHeight="1" thickBot="1">
      <c r="A38" s="9" t="s">
        <v>32</v>
      </c>
      <c r="B38" s="10">
        <v>7950300</v>
      </c>
      <c r="C38" s="10"/>
      <c r="D38" s="10"/>
      <c r="E38" s="10"/>
      <c r="F38" s="32">
        <f>F39+F43</f>
        <v>4798.5</v>
      </c>
      <c r="G38" s="32">
        <f>G39+G43</f>
        <v>649.79999999999995</v>
      </c>
      <c r="H38" s="32">
        <f>H39+H43</f>
        <v>706.5</v>
      </c>
    </row>
    <row r="39" spans="1:8" s="12" customFormat="1" ht="16.5" thickBot="1">
      <c r="A39" s="33" t="s">
        <v>33</v>
      </c>
      <c r="B39" s="34">
        <v>7950301</v>
      </c>
      <c r="C39" s="34"/>
      <c r="D39" s="34"/>
      <c r="E39" s="34"/>
      <c r="F39" s="35">
        <f>F42</f>
        <v>4344.5</v>
      </c>
      <c r="G39" s="35">
        <f>G42</f>
        <v>388.2</v>
      </c>
      <c r="H39" s="35">
        <f>H42</f>
        <v>422.2</v>
      </c>
    </row>
    <row r="40" spans="1:8" s="31" customFormat="1" ht="16.5" thickBot="1">
      <c r="A40" s="41" t="s">
        <v>66</v>
      </c>
      <c r="B40" s="4">
        <v>7950301</v>
      </c>
      <c r="C40" s="40" t="s">
        <v>48</v>
      </c>
      <c r="D40" s="40"/>
      <c r="E40" s="40"/>
      <c r="F40" s="42"/>
      <c r="G40" s="42"/>
      <c r="H40" s="42"/>
    </row>
    <row r="41" spans="1:8" s="31" customFormat="1" ht="16.5" thickBot="1">
      <c r="A41" s="41" t="s">
        <v>55</v>
      </c>
      <c r="B41" s="4">
        <v>7950301</v>
      </c>
      <c r="C41" s="40" t="s">
        <v>48</v>
      </c>
      <c r="D41" s="40" t="s">
        <v>48</v>
      </c>
      <c r="E41" s="40"/>
      <c r="F41" s="42"/>
      <c r="G41" s="42"/>
      <c r="H41" s="42"/>
    </row>
    <row r="42" spans="1:8" s="38" customFormat="1" ht="16.5" thickBot="1">
      <c r="A42" s="41" t="s">
        <v>58</v>
      </c>
      <c r="B42" s="4">
        <v>7950301</v>
      </c>
      <c r="C42" s="40" t="s">
        <v>48</v>
      </c>
      <c r="D42" s="40" t="s">
        <v>48</v>
      </c>
      <c r="E42" s="40" t="s">
        <v>59</v>
      </c>
      <c r="F42" s="37">
        <v>4344.5</v>
      </c>
      <c r="G42" s="37">
        <v>388.2</v>
      </c>
      <c r="H42" s="37">
        <v>422.2</v>
      </c>
    </row>
    <row r="43" spans="1:8" s="12" customFormat="1" ht="16.5" thickBot="1">
      <c r="A43" s="33" t="s">
        <v>34</v>
      </c>
      <c r="B43" s="34">
        <v>7950302</v>
      </c>
      <c r="C43" s="34"/>
      <c r="D43" s="34"/>
      <c r="E43" s="34"/>
      <c r="F43" s="35">
        <f>F46</f>
        <v>454</v>
      </c>
      <c r="G43" s="35">
        <f>G46</f>
        <v>261.60000000000002</v>
      </c>
      <c r="H43" s="35">
        <f>H46</f>
        <v>284.3</v>
      </c>
    </row>
    <row r="44" spans="1:8" s="31" customFormat="1" ht="16.5" thickBot="1">
      <c r="A44" s="41" t="s">
        <v>66</v>
      </c>
      <c r="B44" s="4">
        <v>7950302</v>
      </c>
      <c r="C44" s="40" t="s">
        <v>48</v>
      </c>
      <c r="D44" s="40"/>
      <c r="E44" s="40"/>
      <c r="F44" s="42"/>
      <c r="G44" s="42"/>
      <c r="H44" s="42"/>
    </row>
    <row r="45" spans="1:8" s="31" customFormat="1" ht="16.5" thickBot="1">
      <c r="A45" s="41" t="s">
        <v>55</v>
      </c>
      <c r="B45" s="4">
        <v>7950302</v>
      </c>
      <c r="C45" s="40" t="s">
        <v>48</v>
      </c>
      <c r="D45" s="40" t="s">
        <v>48</v>
      </c>
      <c r="E45" s="40"/>
      <c r="F45" s="42"/>
      <c r="G45" s="42"/>
      <c r="H45" s="42"/>
    </row>
    <row r="46" spans="1:8" s="38" customFormat="1" ht="16.5" thickBot="1">
      <c r="A46" s="41" t="s">
        <v>58</v>
      </c>
      <c r="B46" s="4">
        <v>7950302</v>
      </c>
      <c r="C46" s="40" t="s">
        <v>48</v>
      </c>
      <c r="D46" s="40" t="s">
        <v>48</v>
      </c>
      <c r="E46" s="40" t="s">
        <v>59</v>
      </c>
      <c r="F46" s="37">
        <v>454</v>
      </c>
      <c r="G46" s="37">
        <v>261.60000000000002</v>
      </c>
      <c r="H46" s="37">
        <v>284.3</v>
      </c>
    </row>
    <row r="47" spans="1:8" s="12" customFormat="1" ht="64.5" customHeight="1" thickBot="1">
      <c r="A47" s="9" t="s">
        <v>16</v>
      </c>
      <c r="B47" s="10">
        <v>7950800</v>
      </c>
      <c r="C47" s="10"/>
      <c r="D47" s="10"/>
      <c r="E47" s="10"/>
      <c r="F47" s="11">
        <f>SUM(F48:F56)</f>
        <v>921.1</v>
      </c>
      <c r="G47" s="11">
        <f>SUM(G48:G56)</f>
        <v>2036</v>
      </c>
      <c r="H47" s="11">
        <f>SUM(H48:H56)</f>
        <v>0</v>
      </c>
    </row>
    <row r="48" spans="1:8" s="15" customFormat="1" ht="19.5" customHeight="1" thickBot="1">
      <c r="A48" s="41" t="s">
        <v>45</v>
      </c>
      <c r="B48" s="4">
        <v>7950800</v>
      </c>
      <c r="C48" s="40" t="s">
        <v>47</v>
      </c>
      <c r="D48" s="40"/>
      <c r="E48" s="40"/>
      <c r="F48" s="14"/>
      <c r="G48" s="14"/>
      <c r="H48" s="14"/>
    </row>
    <row r="49" spans="1:8" s="15" customFormat="1" ht="19.5" customHeight="1" thickBot="1">
      <c r="A49" s="41" t="s">
        <v>46</v>
      </c>
      <c r="B49" s="4">
        <v>7950800</v>
      </c>
      <c r="C49" s="40" t="s">
        <v>47</v>
      </c>
      <c r="D49" s="40" t="s">
        <v>48</v>
      </c>
      <c r="E49" s="40"/>
      <c r="F49" s="14"/>
      <c r="G49" s="14"/>
      <c r="H49" s="14"/>
    </row>
    <row r="50" spans="1:8" s="15" customFormat="1" ht="19.5" customHeight="1" thickBot="1">
      <c r="A50" s="41" t="s">
        <v>56</v>
      </c>
      <c r="B50" s="4">
        <v>7950800</v>
      </c>
      <c r="C50" s="40" t="s">
        <v>47</v>
      </c>
      <c r="D50" s="40" t="s">
        <v>48</v>
      </c>
      <c r="E50" s="40" t="s">
        <v>49</v>
      </c>
      <c r="F50" s="14">
        <v>137</v>
      </c>
      <c r="G50" s="14">
        <v>37</v>
      </c>
      <c r="H50" s="14"/>
    </row>
    <row r="51" spans="1:8" s="15" customFormat="1" ht="17.25" customHeight="1" thickBot="1">
      <c r="A51" s="41" t="s">
        <v>50</v>
      </c>
      <c r="B51" s="4">
        <v>7950800</v>
      </c>
      <c r="C51" s="40" t="s">
        <v>51</v>
      </c>
      <c r="D51" s="40"/>
      <c r="E51" s="40"/>
      <c r="F51" s="14"/>
      <c r="G51" s="14"/>
      <c r="H51" s="14"/>
    </row>
    <row r="52" spans="1:8" s="15" customFormat="1" ht="18.75" customHeight="1" thickBot="1">
      <c r="A52" s="41" t="s">
        <v>52</v>
      </c>
      <c r="B52" s="4">
        <v>7950800</v>
      </c>
      <c r="C52" s="40" t="s">
        <v>51</v>
      </c>
      <c r="D52" s="40" t="s">
        <v>53</v>
      </c>
      <c r="E52" s="40"/>
      <c r="F52" s="14"/>
      <c r="G52" s="14"/>
      <c r="H52" s="14"/>
    </row>
    <row r="53" spans="1:8" s="15" customFormat="1" ht="18.75" customHeight="1" thickBot="1">
      <c r="A53" s="41" t="s">
        <v>57</v>
      </c>
      <c r="B53" s="4">
        <v>7950800</v>
      </c>
      <c r="C53" s="40" t="s">
        <v>51</v>
      </c>
      <c r="D53" s="40" t="s">
        <v>53</v>
      </c>
      <c r="E53" s="40" t="s">
        <v>54</v>
      </c>
      <c r="F53" s="14">
        <v>200</v>
      </c>
      <c r="G53" s="14"/>
      <c r="H53" s="14"/>
    </row>
    <row r="54" spans="1:8" s="15" customFormat="1" ht="18.75" customHeight="1" thickBot="1">
      <c r="A54" s="41" t="s">
        <v>66</v>
      </c>
      <c r="B54" s="4">
        <v>7950800</v>
      </c>
      <c r="C54" s="40" t="s">
        <v>48</v>
      </c>
      <c r="D54" s="40"/>
      <c r="E54" s="40"/>
      <c r="F54" s="14"/>
      <c r="G54" s="14"/>
      <c r="H54" s="14"/>
    </row>
    <row r="55" spans="1:8" s="15" customFormat="1" ht="18.75" customHeight="1" thickBot="1">
      <c r="A55" s="41" t="s">
        <v>55</v>
      </c>
      <c r="B55" s="4">
        <v>7950800</v>
      </c>
      <c r="C55" s="40" t="s">
        <v>48</v>
      </c>
      <c r="D55" s="40" t="s">
        <v>48</v>
      </c>
      <c r="E55" s="40"/>
      <c r="F55" s="14"/>
      <c r="G55" s="14"/>
      <c r="H55" s="14"/>
    </row>
    <row r="56" spans="1:8" s="15" customFormat="1" ht="18.75" customHeight="1" thickBot="1">
      <c r="A56" s="41" t="s">
        <v>58</v>
      </c>
      <c r="B56" s="4">
        <v>7950800</v>
      </c>
      <c r="C56" s="40" t="s">
        <v>48</v>
      </c>
      <c r="D56" s="40" t="s">
        <v>48</v>
      </c>
      <c r="E56" s="40" t="s">
        <v>59</v>
      </c>
      <c r="F56" s="14">
        <v>584.1</v>
      </c>
      <c r="G56" s="14">
        <v>1999</v>
      </c>
      <c r="H56" s="14"/>
    </row>
    <row r="57" spans="1:8" s="12" customFormat="1" ht="78.75" customHeight="1" thickBot="1">
      <c r="A57" s="9" t="s">
        <v>21</v>
      </c>
      <c r="B57" s="10">
        <v>7950900</v>
      </c>
      <c r="C57" s="10"/>
      <c r="D57" s="10"/>
      <c r="E57" s="10"/>
      <c r="F57" s="11">
        <f>F60+F63</f>
        <v>99</v>
      </c>
      <c r="G57" s="11">
        <f>G60+G63</f>
        <v>0</v>
      </c>
      <c r="H57" s="11">
        <f>H60+H63</f>
        <v>0</v>
      </c>
    </row>
    <row r="58" spans="1:8" s="15" customFormat="1" ht="19.5" customHeight="1" thickBot="1">
      <c r="A58" s="41" t="s">
        <v>45</v>
      </c>
      <c r="B58" s="4">
        <v>7950900</v>
      </c>
      <c r="C58" s="40" t="s">
        <v>47</v>
      </c>
      <c r="D58" s="40"/>
      <c r="E58" s="40"/>
      <c r="F58" s="14"/>
      <c r="G58" s="14"/>
      <c r="H58" s="14"/>
    </row>
    <row r="59" spans="1:8" s="15" customFormat="1" ht="19.5" customHeight="1" thickBot="1">
      <c r="A59" s="41" t="s">
        <v>46</v>
      </c>
      <c r="B59" s="4">
        <v>7950900</v>
      </c>
      <c r="C59" s="40" t="s">
        <v>47</v>
      </c>
      <c r="D59" s="40" t="s">
        <v>48</v>
      </c>
      <c r="E59" s="40"/>
      <c r="F59" s="14"/>
      <c r="G59" s="14"/>
      <c r="H59" s="14"/>
    </row>
    <row r="60" spans="1:8" s="15" customFormat="1" ht="19.5" customHeight="1" thickBot="1">
      <c r="A60" s="41" t="s">
        <v>56</v>
      </c>
      <c r="B60" s="4">
        <v>7950900</v>
      </c>
      <c r="C60" s="40" t="s">
        <v>47</v>
      </c>
      <c r="D60" s="40" t="s">
        <v>48</v>
      </c>
      <c r="E60" s="40" t="s">
        <v>49</v>
      </c>
      <c r="F60" s="14">
        <v>30</v>
      </c>
      <c r="G60" s="14"/>
      <c r="H60" s="14"/>
    </row>
    <row r="61" spans="1:8" s="15" customFormat="1" ht="19.5" customHeight="1" thickBot="1">
      <c r="A61" s="41" t="s">
        <v>66</v>
      </c>
      <c r="B61" s="4">
        <v>7950900</v>
      </c>
      <c r="C61" s="40" t="s">
        <v>48</v>
      </c>
      <c r="D61" s="40"/>
      <c r="E61" s="40"/>
      <c r="F61" s="14"/>
      <c r="G61" s="14"/>
      <c r="H61" s="14"/>
    </row>
    <row r="62" spans="1:8" s="15" customFormat="1" ht="19.5" customHeight="1" thickBot="1">
      <c r="A62" s="41" t="s">
        <v>55</v>
      </c>
      <c r="B62" s="4">
        <v>7950900</v>
      </c>
      <c r="C62" s="40" t="s">
        <v>48</v>
      </c>
      <c r="D62" s="40" t="s">
        <v>48</v>
      </c>
      <c r="E62" s="40"/>
      <c r="F62" s="14"/>
      <c r="G62" s="14"/>
      <c r="H62" s="14"/>
    </row>
    <row r="63" spans="1:8" s="15" customFormat="1" ht="19.5" customHeight="1" thickBot="1">
      <c r="A63" s="41" t="s">
        <v>58</v>
      </c>
      <c r="B63" s="4">
        <v>7950900</v>
      </c>
      <c r="C63" s="40" t="s">
        <v>48</v>
      </c>
      <c r="D63" s="40" t="s">
        <v>48</v>
      </c>
      <c r="E63" s="40" t="s">
        <v>59</v>
      </c>
      <c r="F63" s="14">
        <v>69</v>
      </c>
      <c r="G63" s="14"/>
      <c r="H63" s="14"/>
    </row>
    <row r="64" spans="1:8" s="27" customFormat="1" ht="62.25" customHeight="1" thickBot="1">
      <c r="A64" s="24" t="s">
        <v>22</v>
      </c>
      <c r="B64" s="25">
        <v>7951200</v>
      </c>
      <c r="C64" s="25"/>
      <c r="D64" s="25"/>
      <c r="E64" s="25"/>
      <c r="F64" s="26">
        <f>SUM(F67)</f>
        <v>726.5</v>
      </c>
      <c r="G64" s="26">
        <f>SUM(G67)</f>
        <v>968.8</v>
      </c>
      <c r="H64" s="26">
        <f>SUM(H67)</f>
        <v>1372.4</v>
      </c>
    </row>
    <row r="65" spans="1:8" s="15" customFormat="1" ht="17.25" customHeight="1" thickBot="1">
      <c r="A65" s="41" t="s">
        <v>60</v>
      </c>
      <c r="B65" s="4">
        <v>7951200</v>
      </c>
      <c r="C65" s="40" t="s">
        <v>61</v>
      </c>
      <c r="D65" s="40"/>
      <c r="E65" s="40"/>
      <c r="F65" s="14"/>
      <c r="G65" s="14"/>
      <c r="H65" s="14"/>
    </row>
    <row r="66" spans="1:8" s="15" customFormat="1" ht="18.75" customHeight="1" thickBot="1">
      <c r="A66" s="41" t="s">
        <v>62</v>
      </c>
      <c r="B66" s="4">
        <v>7951200</v>
      </c>
      <c r="C66" s="40" t="s">
        <v>61</v>
      </c>
      <c r="D66" s="40" t="s">
        <v>63</v>
      </c>
      <c r="E66" s="40"/>
      <c r="F66" s="14"/>
      <c r="G66" s="14"/>
      <c r="H66" s="14"/>
    </row>
    <row r="67" spans="1:8" s="15" customFormat="1" ht="18.75" customHeight="1" thickBot="1">
      <c r="A67" s="41" t="s">
        <v>65</v>
      </c>
      <c r="B67" s="4">
        <v>7951200</v>
      </c>
      <c r="C67" s="40" t="s">
        <v>61</v>
      </c>
      <c r="D67" s="40" t="s">
        <v>63</v>
      </c>
      <c r="E67" s="40" t="s">
        <v>64</v>
      </c>
      <c r="F67" s="14">
        <v>726.5</v>
      </c>
      <c r="G67" s="14">
        <v>968.8</v>
      </c>
      <c r="H67" s="14">
        <v>1372.4</v>
      </c>
    </row>
    <row r="68" spans="1:8" s="12" customFormat="1" ht="31.5" customHeight="1" thickBot="1">
      <c r="A68" s="9" t="s">
        <v>35</v>
      </c>
      <c r="B68" s="10">
        <v>7951500</v>
      </c>
      <c r="C68" s="10"/>
      <c r="D68" s="10"/>
      <c r="E68" s="10"/>
      <c r="F68" s="32">
        <f>F72</f>
        <v>2836</v>
      </c>
      <c r="G68" s="32">
        <f>G72</f>
        <v>2694.4</v>
      </c>
      <c r="H68" s="32">
        <f>H72</f>
        <v>2900</v>
      </c>
    </row>
    <row r="69" spans="1:8" s="12" customFormat="1" ht="16.5" hidden="1" thickBot="1">
      <c r="A69" s="33"/>
      <c r="B69" s="34"/>
      <c r="C69" s="34"/>
      <c r="D69" s="34"/>
      <c r="E69" s="34"/>
      <c r="F69" s="35"/>
      <c r="G69" s="35"/>
      <c r="H69" s="35"/>
    </row>
    <row r="70" spans="1:8" s="31" customFormat="1" ht="16.5" thickBot="1">
      <c r="A70" s="41" t="s">
        <v>66</v>
      </c>
      <c r="B70" s="4">
        <v>7951500</v>
      </c>
      <c r="C70" s="40" t="s">
        <v>48</v>
      </c>
      <c r="D70" s="40"/>
      <c r="E70" s="40"/>
      <c r="F70" s="42"/>
      <c r="G70" s="42"/>
      <c r="H70" s="42"/>
    </row>
    <row r="71" spans="1:8" s="31" customFormat="1" ht="16.5" thickBot="1">
      <c r="A71" s="41" t="s">
        <v>55</v>
      </c>
      <c r="B71" s="4">
        <v>7951500</v>
      </c>
      <c r="C71" s="40" t="s">
        <v>48</v>
      </c>
      <c r="D71" s="40" t="s">
        <v>48</v>
      </c>
      <c r="E71" s="40"/>
      <c r="F71" s="42"/>
      <c r="G71" s="42"/>
      <c r="H71" s="42"/>
    </row>
    <row r="72" spans="1:8" s="38" customFormat="1" ht="16.5" thickBot="1">
      <c r="A72" s="41" t="s">
        <v>58</v>
      </c>
      <c r="B72" s="4">
        <v>7951500</v>
      </c>
      <c r="C72" s="40" t="s">
        <v>48</v>
      </c>
      <c r="D72" s="40" t="s">
        <v>48</v>
      </c>
      <c r="E72" s="40" t="s">
        <v>59</v>
      </c>
      <c r="F72" s="37">
        <v>2836</v>
      </c>
      <c r="G72" s="37">
        <v>2694.4</v>
      </c>
      <c r="H72" s="37">
        <v>2900</v>
      </c>
    </row>
    <row r="73" spans="1:8" s="12" customFormat="1" ht="83.25" customHeight="1" thickBot="1">
      <c r="A73" s="9" t="s">
        <v>36</v>
      </c>
      <c r="B73" s="10">
        <v>7951600</v>
      </c>
      <c r="C73" s="10"/>
      <c r="D73" s="10"/>
      <c r="E73" s="10"/>
      <c r="F73" s="32">
        <f>F76+F79+F82</f>
        <v>666.99</v>
      </c>
      <c r="G73" s="32">
        <f>G76+G79+G82</f>
        <v>1257.56</v>
      </c>
      <c r="H73" s="32">
        <f>H76+H79+H82</f>
        <v>1124.5</v>
      </c>
    </row>
    <row r="74" spans="1:8" s="38" customFormat="1" ht="16.5" customHeight="1" thickBot="1">
      <c r="A74" s="41" t="s">
        <v>45</v>
      </c>
      <c r="B74" s="4">
        <v>7951600</v>
      </c>
      <c r="C74" s="40" t="s">
        <v>47</v>
      </c>
      <c r="D74" s="40"/>
      <c r="E74" s="40"/>
      <c r="F74" s="37"/>
      <c r="G74" s="37"/>
      <c r="H74" s="37"/>
    </row>
    <row r="75" spans="1:8" s="38" customFormat="1" ht="18.75" customHeight="1" thickBot="1">
      <c r="A75" s="41" t="s">
        <v>46</v>
      </c>
      <c r="B75" s="4">
        <v>7951600</v>
      </c>
      <c r="C75" s="40" t="s">
        <v>47</v>
      </c>
      <c r="D75" s="40" t="s">
        <v>48</v>
      </c>
      <c r="E75" s="40"/>
      <c r="F75" s="37"/>
      <c r="G75" s="37"/>
      <c r="H75" s="37"/>
    </row>
    <row r="76" spans="1:8" s="38" customFormat="1" ht="16.5" customHeight="1" thickBot="1">
      <c r="A76" s="41" t="s">
        <v>56</v>
      </c>
      <c r="B76" s="4">
        <v>7951600</v>
      </c>
      <c r="C76" s="40" t="s">
        <v>47</v>
      </c>
      <c r="D76" s="40" t="s">
        <v>48</v>
      </c>
      <c r="E76" s="40" t="s">
        <v>49</v>
      </c>
      <c r="F76" s="37">
        <v>282.5</v>
      </c>
      <c r="G76" s="37">
        <v>676.5</v>
      </c>
      <c r="H76" s="37">
        <v>274.5</v>
      </c>
    </row>
    <row r="77" spans="1:8" s="38" customFormat="1" ht="17.25" customHeight="1" thickBot="1">
      <c r="A77" s="41" t="s">
        <v>50</v>
      </c>
      <c r="B77" s="4">
        <v>7951600</v>
      </c>
      <c r="C77" s="40" t="s">
        <v>51</v>
      </c>
      <c r="D77" s="40"/>
      <c r="E77" s="40"/>
      <c r="F77" s="37"/>
      <c r="G77" s="37"/>
      <c r="H77" s="37"/>
    </row>
    <row r="78" spans="1:8" s="38" customFormat="1" ht="16.5" customHeight="1" thickBot="1">
      <c r="A78" s="41" t="s">
        <v>52</v>
      </c>
      <c r="B78" s="4">
        <v>7951600</v>
      </c>
      <c r="C78" s="40" t="s">
        <v>51</v>
      </c>
      <c r="D78" s="40" t="s">
        <v>53</v>
      </c>
      <c r="E78" s="40"/>
      <c r="F78" s="37"/>
      <c r="G78" s="37"/>
      <c r="H78" s="37"/>
    </row>
    <row r="79" spans="1:8" s="38" customFormat="1" ht="19.5" customHeight="1" thickBot="1">
      <c r="A79" s="41" t="s">
        <v>57</v>
      </c>
      <c r="B79" s="4">
        <v>7951600</v>
      </c>
      <c r="C79" s="40" t="s">
        <v>51</v>
      </c>
      <c r="D79" s="40" t="s">
        <v>53</v>
      </c>
      <c r="E79" s="40" t="s">
        <v>54</v>
      </c>
      <c r="F79" s="37">
        <v>204.04</v>
      </c>
      <c r="G79" s="37">
        <v>581.05999999999995</v>
      </c>
      <c r="H79" s="37">
        <v>50</v>
      </c>
    </row>
    <row r="80" spans="1:8" s="31" customFormat="1" ht="21" customHeight="1" thickBot="1">
      <c r="A80" s="41" t="s">
        <v>66</v>
      </c>
      <c r="B80" s="4">
        <v>7951600</v>
      </c>
      <c r="C80" s="40" t="s">
        <v>48</v>
      </c>
      <c r="D80" s="40"/>
      <c r="E80" s="40"/>
      <c r="F80" s="42"/>
      <c r="G80" s="42"/>
      <c r="H80" s="42"/>
    </row>
    <row r="81" spans="1:8" s="31" customFormat="1" ht="21" customHeight="1" thickBot="1">
      <c r="A81" s="41" t="s">
        <v>55</v>
      </c>
      <c r="B81" s="4">
        <v>7951600</v>
      </c>
      <c r="C81" s="40" t="s">
        <v>48</v>
      </c>
      <c r="D81" s="40" t="s">
        <v>48</v>
      </c>
      <c r="E81" s="40"/>
      <c r="F81" s="42"/>
      <c r="G81" s="42"/>
      <c r="H81" s="42"/>
    </row>
    <row r="82" spans="1:8" s="38" customFormat="1" ht="16.5" thickBot="1">
      <c r="A82" s="41" t="s">
        <v>58</v>
      </c>
      <c r="B82" s="4">
        <v>7951600</v>
      </c>
      <c r="C82" s="40" t="s">
        <v>48</v>
      </c>
      <c r="D82" s="40" t="s">
        <v>48</v>
      </c>
      <c r="E82" s="40" t="s">
        <v>59</v>
      </c>
      <c r="F82" s="37">
        <v>180.45</v>
      </c>
      <c r="G82" s="37">
        <v>0</v>
      </c>
      <c r="H82" s="37">
        <v>800</v>
      </c>
    </row>
  </sheetData>
  <mergeCells count="11">
    <mergeCell ref="H9:H10"/>
    <mergeCell ref="A6:H6"/>
    <mergeCell ref="A7:H7"/>
    <mergeCell ref="A8:H8"/>
    <mergeCell ref="A9:A10"/>
    <mergeCell ref="B9:B10"/>
    <mergeCell ref="C9:C10"/>
    <mergeCell ref="D9:D10"/>
    <mergeCell ref="E9:E10"/>
    <mergeCell ref="F9:F10"/>
    <mergeCell ref="G9:G10"/>
  </mergeCells>
  <pageMargins left="0.39370078740157483" right="0.23622047244094491" top="0.35433070866141736" bottom="0.27559055118110237" header="0.23622047244094491" footer="0.27559055118110237"/>
  <pageSetup paperSize="9" scale="95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2"/>
  <sheetViews>
    <sheetView workbookViewId="0">
      <selection activeCell="D14" sqref="D14"/>
    </sheetView>
  </sheetViews>
  <sheetFormatPr defaultRowHeight="15"/>
  <cols>
    <col min="1" max="1" width="71.5703125" customWidth="1"/>
    <col min="2" max="2" width="10.140625" bestFit="1" customWidth="1"/>
    <col min="6" max="6" width="11" customWidth="1"/>
    <col min="7" max="7" width="11.28515625" customWidth="1"/>
    <col min="8" max="8" width="11.5703125" customWidth="1"/>
  </cols>
  <sheetData>
    <row r="1" spans="1:8" ht="15.75">
      <c r="C1" s="1"/>
      <c r="H1" s="1" t="s">
        <v>67</v>
      </c>
    </row>
    <row r="2" spans="1:8" ht="15.75">
      <c r="C2" s="1"/>
      <c r="H2" s="1" t="s">
        <v>1</v>
      </c>
    </row>
    <row r="3" spans="1:8" ht="15.75">
      <c r="C3" s="1"/>
      <c r="H3" s="1" t="s">
        <v>44</v>
      </c>
    </row>
    <row r="4" spans="1:8" ht="15.75">
      <c r="C4" s="1"/>
      <c r="H4" s="1" t="s">
        <v>3</v>
      </c>
    </row>
    <row r="5" spans="1:8" ht="15.75">
      <c r="C5" s="2"/>
    </row>
    <row r="6" spans="1:8" ht="15" customHeight="1">
      <c r="A6" s="202" t="s">
        <v>4</v>
      </c>
      <c r="B6" s="202"/>
      <c r="C6" s="202"/>
      <c r="D6" s="202"/>
      <c r="E6" s="202"/>
      <c r="F6" s="202"/>
      <c r="G6" s="202"/>
      <c r="H6" s="202"/>
    </row>
    <row r="7" spans="1:8" ht="15" customHeight="1">
      <c r="A7" s="202" t="s">
        <v>5</v>
      </c>
      <c r="B7" s="202"/>
      <c r="C7" s="202"/>
      <c r="D7" s="202"/>
      <c r="E7" s="202"/>
      <c r="F7" s="202"/>
      <c r="G7" s="202"/>
      <c r="H7" s="202"/>
    </row>
    <row r="8" spans="1:8" ht="15.75" customHeight="1" thickBot="1">
      <c r="A8" s="203" t="s">
        <v>6</v>
      </c>
      <c r="B8" s="203"/>
      <c r="C8" s="203"/>
      <c r="D8" s="203"/>
      <c r="E8" s="203"/>
      <c r="F8" s="203"/>
      <c r="G8" s="203"/>
      <c r="H8" s="203"/>
    </row>
    <row r="9" spans="1:8" ht="46.5" customHeight="1">
      <c r="A9" s="200" t="s">
        <v>7</v>
      </c>
      <c r="B9" s="198" t="s">
        <v>8</v>
      </c>
      <c r="C9" s="198" t="s">
        <v>9</v>
      </c>
      <c r="D9" s="198" t="s">
        <v>10</v>
      </c>
      <c r="E9" s="198" t="s">
        <v>11</v>
      </c>
      <c r="F9" s="200" t="s">
        <v>12</v>
      </c>
      <c r="G9" s="200" t="s">
        <v>13</v>
      </c>
      <c r="H9" s="200" t="s">
        <v>14</v>
      </c>
    </row>
    <row r="10" spans="1:8" ht="15.75" customHeight="1" thickBot="1">
      <c r="A10" s="201"/>
      <c r="B10" s="199"/>
      <c r="C10" s="199"/>
      <c r="D10" s="199"/>
      <c r="E10" s="199"/>
      <c r="F10" s="201"/>
      <c r="G10" s="201"/>
      <c r="H10" s="201"/>
    </row>
    <row r="11" spans="1:8" ht="16.5" thickBot="1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</row>
    <row r="12" spans="1:8" s="31" customFormat="1" ht="17.25" customHeight="1" thickBot="1">
      <c r="A12" s="44" t="s">
        <v>15</v>
      </c>
      <c r="B12" s="29">
        <v>7950000</v>
      </c>
      <c r="C12" s="29"/>
      <c r="D12" s="29"/>
      <c r="E12" s="29"/>
      <c r="F12" s="30">
        <f>F13+F38+F47+F57+F64+F68+F73</f>
        <v>11840</v>
      </c>
      <c r="G12" s="30">
        <f>G13+G38+G47+G57+G64+G68+G73</f>
        <v>9276</v>
      </c>
      <c r="H12" s="30">
        <f>H13+H38+H47+H57+H64+H68+H73</f>
        <v>7714.7000000000007</v>
      </c>
    </row>
    <row r="13" spans="1:8" s="31" customFormat="1" ht="34.5" customHeight="1" thickBot="1">
      <c r="A13" s="44" t="s">
        <v>25</v>
      </c>
      <c r="B13" s="29">
        <v>7950100</v>
      </c>
      <c r="C13" s="29"/>
      <c r="D13" s="29"/>
      <c r="E13" s="29"/>
      <c r="F13" s="30">
        <f>F14+F18+F22+F26+F30+F34</f>
        <v>1791.8000000000002</v>
      </c>
      <c r="G13" s="30">
        <f>G14+G18+G22+G26+G30+G34</f>
        <v>1669.5</v>
      </c>
      <c r="H13" s="30">
        <f>H14+H18+H22+H26+H30+H34</f>
        <v>1611.3000000000002</v>
      </c>
    </row>
    <row r="14" spans="1:8" s="31" customFormat="1" ht="16.5" thickBot="1">
      <c r="A14" s="44" t="s">
        <v>26</v>
      </c>
      <c r="B14" s="29">
        <v>7950101</v>
      </c>
      <c r="C14" s="29"/>
      <c r="D14" s="29"/>
      <c r="E14" s="29"/>
      <c r="F14" s="30">
        <f>F17</f>
        <v>660.5</v>
      </c>
      <c r="G14" s="30">
        <f>G17</f>
        <v>724.2</v>
      </c>
      <c r="H14" s="30">
        <f>H17</f>
        <v>862</v>
      </c>
    </row>
    <row r="15" spans="1:8" s="31" customFormat="1" ht="16.5" thickBot="1">
      <c r="A15" s="45" t="s">
        <v>66</v>
      </c>
      <c r="B15" s="46">
        <v>7950101</v>
      </c>
      <c r="C15" s="47" t="s">
        <v>48</v>
      </c>
      <c r="D15" s="47"/>
      <c r="E15" s="47"/>
      <c r="F15" s="30"/>
      <c r="G15" s="30"/>
      <c r="H15" s="30"/>
    </row>
    <row r="16" spans="1:8" s="31" customFormat="1" ht="16.5" thickBot="1">
      <c r="A16" s="45" t="s">
        <v>55</v>
      </c>
      <c r="B16" s="46">
        <v>7950101</v>
      </c>
      <c r="C16" s="47" t="s">
        <v>48</v>
      </c>
      <c r="D16" s="47" t="s">
        <v>48</v>
      </c>
      <c r="E16" s="47"/>
      <c r="F16" s="30"/>
      <c r="G16" s="30"/>
      <c r="H16" s="30"/>
    </row>
    <row r="17" spans="1:8" s="31" customFormat="1" ht="16.5" thickBot="1">
      <c r="A17" s="45" t="s">
        <v>58</v>
      </c>
      <c r="B17" s="46">
        <v>7950101</v>
      </c>
      <c r="C17" s="47" t="s">
        <v>48</v>
      </c>
      <c r="D17" s="47" t="s">
        <v>48</v>
      </c>
      <c r="E17" s="47" t="s">
        <v>59</v>
      </c>
      <c r="F17" s="30">
        <v>660.5</v>
      </c>
      <c r="G17" s="30">
        <v>724.2</v>
      </c>
      <c r="H17" s="30">
        <v>862</v>
      </c>
    </row>
    <row r="18" spans="1:8" s="31" customFormat="1" ht="32.25" thickBot="1">
      <c r="A18" s="44" t="s">
        <v>27</v>
      </c>
      <c r="B18" s="29">
        <v>7950102</v>
      </c>
      <c r="C18" s="29"/>
      <c r="D18" s="29"/>
      <c r="E18" s="29"/>
      <c r="F18" s="30">
        <f>F21</f>
        <v>348.2</v>
      </c>
      <c r="G18" s="30">
        <f>G21</f>
        <v>212.1</v>
      </c>
      <c r="H18" s="30">
        <f>H21</f>
        <v>228</v>
      </c>
    </row>
    <row r="19" spans="1:8" s="31" customFormat="1" ht="16.5" thickBot="1">
      <c r="A19" s="45" t="s">
        <v>66</v>
      </c>
      <c r="B19" s="46">
        <v>7950102</v>
      </c>
      <c r="C19" s="47" t="s">
        <v>48</v>
      </c>
      <c r="D19" s="47"/>
      <c r="E19" s="47"/>
      <c r="F19" s="30"/>
      <c r="G19" s="30"/>
      <c r="H19" s="30"/>
    </row>
    <row r="20" spans="1:8" s="31" customFormat="1" ht="16.5" thickBot="1">
      <c r="A20" s="45" t="s">
        <v>55</v>
      </c>
      <c r="B20" s="46">
        <v>7950102</v>
      </c>
      <c r="C20" s="47" t="s">
        <v>48</v>
      </c>
      <c r="D20" s="47" t="s">
        <v>48</v>
      </c>
      <c r="E20" s="47"/>
      <c r="F20" s="30"/>
      <c r="G20" s="30"/>
      <c r="H20" s="30"/>
    </row>
    <row r="21" spans="1:8" s="31" customFormat="1" ht="16.5" thickBot="1">
      <c r="A21" s="45" t="s">
        <v>58</v>
      </c>
      <c r="B21" s="46">
        <v>7950102</v>
      </c>
      <c r="C21" s="47" t="s">
        <v>48</v>
      </c>
      <c r="D21" s="47" t="s">
        <v>48</v>
      </c>
      <c r="E21" s="47" t="s">
        <v>59</v>
      </c>
      <c r="F21" s="30">
        <v>348.2</v>
      </c>
      <c r="G21" s="30">
        <v>212.1</v>
      </c>
      <c r="H21" s="30">
        <v>228</v>
      </c>
    </row>
    <row r="22" spans="1:8" s="31" customFormat="1" ht="16.5" thickBot="1">
      <c r="A22" s="44" t="s">
        <v>28</v>
      </c>
      <c r="B22" s="29">
        <v>7950104</v>
      </c>
      <c r="C22" s="29"/>
      <c r="D22" s="29"/>
      <c r="E22" s="29"/>
      <c r="F22" s="30">
        <f>F25</f>
        <v>144</v>
      </c>
      <c r="G22" s="30">
        <f>G25</f>
        <v>121.7</v>
      </c>
      <c r="H22" s="30">
        <f>H25</f>
        <v>130</v>
      </c>
    </row>
    <row r="23" spans="1:8" s="31" customFormat="1" ht="16.5" thickBot="1">
      <c r="A23" s="45" t="s">
        <v>66</v>
      </c>
      <c r="B23" s="46">
        <v>7950104</v>
      </c>
      <c r="C23" s="47" t="s">
        <v>48</v>
      </c>
      <c r="D23" s="47"/>
      <c r="E23" s="47"/>
      <c r="F23" s="30"/>
      <c r="G23" s="30"/>
      <c r="H23" s="30"/>
    </row>
    <row r="24" spans="1:8" s="31" customFormat="1" ht="16.5" thickBot="1">
      <c r="A24" s="45" t="s">
        <v>55</v>
      </c>
      <c r="B24" s="46">
        <v>7950104</v>
      </c>
      <c r="C24" s="47" t="s">
        <v>48</v>
      </c>
      <c r="D24" s="47" t="s">
        <v>48</v>
      </c>
      <c r="E24" s="47"/>
      <c r="F24" s="30"/>
      <c r="G24" s="30"/>
      <c r="H24" s="30"/>
    </row>
    <row r="25" spans="1:8" s="31" customFormat="1" ht="16.5" thickBot="1">
      <c r="A25" s="45" t="s">
        <v>58</v>
      </c>
      <c r="B25" s="46">
        <v>7950104</v>
      </c>
      <c r="C25" s="47" t="s">
        <v>48</v>
      </c>
      <c r="D25" s="47" t="s">
        <v>48</v>
      </c>
      <c r="E25" s="47" t="s">
        <v>59</v>
      </c>
      <c r="F25" s="30">
        <v>144</v>
      </c>
      <c r="G25" s="30">
        <v>121.7</v>
      </c>
      <c r="H25" s="30">
        <v>130</v>
      </c>
    </row>
    <row r="26" spans="1:8" s="31" customFormat="1" ht="19.5" customHeight="1" thickBot="1">
      <c r="A26" s="44" t="s">
        <v>29</v>
      </c>
      <c r="B26" s="29">
        <v>7950105</v>
      </c>
      <c r="C26" s="29"/>
      <c r="D26" s="29"/>
      <c r="E26" s="29"/>
      <c r="F26" s="30">
        <f>SUM(F29)</f>
        <v>135</v>
      </c>
      <c r="G26" s="30">
        <f>SUM(G29)</f>
        <v>145.1</v>
      </c>
      <c r="H26" s="30">
        <f>SUM(H29)</f>
        <v>155.9</v>
      </c>
    </row>
    <row r="27" spans="1:8" s="31" customFormat="1" ht="19.5" customHeight="1" thickBot="1">
      <c r="A27" s="45" t="s">
        <v>66</v>
      </c>
      <c r="B27" s="46">
        <v>7950105</v>
      </c>
      <c r="C27" s="47" t="s">
        <v>48</v>
      </c>
      <c r="D27" s="47"/>
      <c r="E27" s="47"/>
      <c r="F27" s="30"/>
      <c r="G27" s="30"/>
      <c r="H27" s="30"/>
    </row>
    <row r="28" spans="1:8" s="31" customFormat="1" ht="21" customHeight="1" thickBot="1">
      <c r="A28" s="45" t="s">
        <v>55</v>
      </c>
      <c r="B28" s="46">
        <v>7950105</v>
      </c>
      <c r="C28" s="47" t="s">
        <v>48</v>
      </c>
      <c r="D28" s="47" t="s">
        <v>48</v>
      </c>
      <c r="E28" s="47"/>
      <c r="F28" s="30"/>
      <c r="G28" s="30"/>
      <c r="H28" s="30"/>
    </row>
    <row r="29" spans="1:8" s="31" customFormat="1" ht="16.5" thickBot="1">
      <c r="A29" s="45" t="s">
        <v>58</v>
      </c>
      <c r="B29" s="46">
        <v>7950105</v>
      </c>
      <c r="C29" s="47" t="s">
        <v>48</v>
      </c>
      <c r="D29" s="47" t="s">
        <v>48</v>
      </c>
      <c r="E29" s="47" t="s">
        <v>59</v>
      </c>
      <c r="F29" s="30">
        <v>135</v>
      </c>
      <c r="G29" s="30">
        <v>145.1</v>
      </c>
      <c r="H29" s="30">
        <v>155.9</v>
      </c>
    </row>
    <row r="30" spans="1:8" s="31" customFormat="1" ht="16.5" thickBot="1">
      <c r="A30" s="44" t="s">
        <v>30</v>
      </c>
      <c r="B30" s="29">
        <v>7950106</v>
      </c>
      <c r="C30" s="29"/>
      <c r="D30" s="29"/>
      <c r="E30" s="29"/>
      <c r="F30" s="30">
        <f>F33</f>
        <v>423.6</v>
      </c>
      <c r="G30" s="30">
        <f>G33</f>
        <v>207.5</v>
      </c>
      <c r="H30" s="30">
        <f>H33</f>
        <v>223.9</v>
      </c>
    </row>
    <row r="31" spans="1:8" s="31" customFormat="1" ht="16.5" thickBot="1">
      <c r="A31" s="45" t="s">
        <v>66</v>
      </c>
      <c r="B31" s="46">
        <v>7950106</v>
      </c>
      <c r="C31" s="47" t="s">
        <v>48</v>
      </c>
      <c r="D31" s="47"/>
      <c r="E31" s="47"/>
      <c r="F31" s="30"/>
      <c r="G31" s="30"/>
      <c r="H31" s="30"/>
    </row>
    <row r="32" spans="1:8" s="31" customFormat="1" ht="16.5" thickBot="1">
      <c r="A32" s="45" t="s">
        <v>55</v>
      </c>
      <c r="B32" s="46">
        <v>7950106</v>
      </c>
      <c r="C32" s="47" t="s">
        <v>48</v>
      </c>
      <c r="D32" s="47" t="s">
        <v>48</v>
      </c>
      <c r="E32" s="47"/>
      <c r="F32" s="30"/>
      <c r="G32" s="30"/>
      <c r="H32" s="30"/>
    </row>
    <row r="33" spans="1:8" s="31" customFormat="1" ht="16.5" thickBot="1">
      <c r="A33" s="45" t="s">
        <v>58</v>
      </c>
      <c r="B33" s="46">
        <v>7950106</v>
      </c>
      <c r="C33" s="47" t="s">
        <v>48</v>
      </c>
      <c r="D33" s="47" t="s">
        <v>48</v>
      </c>
      <c r="E33" s="47" t="s">
        <v>59</v>
      </c>
      <c r="F33" s="30">
        <v>423.6</v>
      </c>
      <c r="G33" s="30">
        <v>207.5</v>
      </c>
      <c r="H33" s="30">
        <v>223.9</v>
      </c>
    </row>
    <row r="34" spans="1:8" s="31" customFormat="1" ht="32.25" thickBot="1">
      <c r="A34" s="44" t="s">
        <v>31</v>
      </c>
      <c r="B34" s="29">
        <v>7950107</v>
      </c>
      <c r="C34" s="29"/>
      <c r="D34" s="29"/>
      <c r="E34" s="29"/>
      <c r="F34" s="30">
        <f>F37</f>
        <v>80.5</v>
      </c>
      <c r="G34" s="30">
        <f>G37</f>
        <v>258.89999999999998</v>
      </c>
      <c r="H34" s="30">
        <f>H37</f>
        <v>11.5</v>
      </c>
    </row>
    <row r="35" spans="1:8" s="31" customFormat="1" ht="16.5" thickBot="1">
      <c r="A35" s="45" t="s">
        <v>66</v>
      </c>
      <c r="B35" s="46">
        <v>7950107</v>
      </c>
      <c r="C35" s="47" t="s">
        <v>48</v>
      </c>
      <c r="D35" s="47"/>
      <c r="E35" s="47"/>
      <c r="F35" s="30"/>
      <c r="G35" s="30"/>
      <c r="H35" s="30"/>
    </row>
    <row r="36" spans="1:8" s="31" customFormat="1" ht="16.5" thickBot="1">
      <c r="A36" s="45" t="s">
        <v>55</v>
      </c>
      <c r="B36" s="46">
        <v>7950107</v>
      </c>
      <c r="C36" s="47" t="s">
        <v>48</v>
      </c>
      <c r="D36" s="47" t="s">
        <v>48</v>
      </c>
      <c r="E36" s="47"/>
      <c r="F36" s="30"/>
      <c r="G36" s="30"/>
      <c r="H36" s="30"/>
    </row>
    <row r="37" spans="1:8" s="31" customFormat="1" ht="15.75" customHeight="1" thickBot="1">
      <c r="A37" s="45" t="s">
        <v>58</v>
      </c>
      <c r="B37" s="46">
        <v>7950107</v>
      </c>
      <c r="C37" s="47" t="s">
        <v>48</v>
      </c>
      <c r="D37" s="47" t="s">
        <v>48</v>
      </c>
      <c r="E37" s="47" t="s">
        <v>59</v>
      </c>
      <c r="F37" s="30">
        <v>80.5</v>
      </c>
      <c r="G37" s="30">
        <v>258.89999999999998</v>
      </c>
      <c r="H37" s="30">
        <v>11.5</v>
      </c>
    </row>
    <row r="38" spans="1:8" s="31" customFormat="1" ht="22.5" customHeight="1" thickBot="1">
      <c r="A38" s="44" t="s">
        <v>32</v>
      </c>
      <c r="B38" s="29">
        <v>7950300</v>
      </c>
      <c r="C38" s="29"/>
      <c r="D38" s="29"/>
      <c r="E38" s="29"/>
      <c r="F38" s="30">
        <f>F39+F43</f>
        <v>4798.5</v>
      </c>
      <c r="G38" s="30">
        <f>G39+G43</f>
        <v>649.79999999999995</v>
      </c>
      <c r="H38" s="30">
        <f>H39+H43</f>
        <v>706.5</v>
      </c>
    </row>
    <row r="39" spans="1:8" s="31" customFormat="1" ht="16.5" thickBot="1">
      <c r="A39" s="44" t="s">
        <v>33</v>
      </c>
      <c r="B39" s="29">
        <v>7950301</v>
      </c>
      <c r="C39" s="29"/>
      <c r="D39" s="29"/>
      <c r="E39" s="29"/>
      <c r="F39" s="30">
        <f>F42</f>
        <v>4344.5</v>
      </c>
      <c r="G39" s="30">
        <f>G42</f>
        <v>388.2</v>
      </c>
      <c r="H39" s="30">
        <f>H42</f>
        <v>422.2</v>
      </c>
    </row>
    <row r="40" spans="1:8" s="31" customFormat="1" ht="16.5" thickBot="1">
      <c r="A40" s="45" t="s">
        <v>66</v>
      </c>
      <c r="B40" s="46">
        <v>7950301</v>
      </c>
      <c r="C40" s="47" t="s">
        <v>48</v>
      </c>
      <c r="D40" s="47"/>
      <c r="E40" s="47"/>
      <c r="F40" s="30"/>
      <c r="G40" s="30"/>
      <c r="H40" s="30"/>
    </row>
    <row r="41" spans="1:8" s="31" customFormat="1" ht="16.5" thickBot="1">
      <c r="A41" s="45" t="s">
        <v>55</v>
      </c>
      <c r="B41" s="46">
        <v>7950301</v>
      </c>
      <c r="C41" s="47" t="s">
        <v>48</v>
      </c>
      <c r="D41" s="47" t="s">
        <v>48</v>
      </c>
      <c r="E41" s="47"/>
      <c r="F41" s="30"/>
      <c r="G41" s="30"/>
      <c r="H41" s="30"/>
    </row>
    <row r="42" spans="1:8" s="31" customFormat="1" ht="16.5" thickBot="1">
      <c r="A42" s="45" t="s">
        <v>58</v>
      </c>
      <c r="B42" s="46">
        <v>7950301</v>
      </c>
      <c r="C42" s="47" t="s">
        <v>48</v>
      </c>
      <c r="D42" s="47" t="s">
        <v>48</v>
      </c>
      <c r="E42" s="47" t="s">
        <v>59</v>
      </c>
      <c r="F42" s="30">
        <v>4344.5</v>
      </c>
      <c r="G42" s="30">
        <v>388.2</v>
      </c>
      <c r="H42" s="30">
        <v>422.2</v>
      </c>
    </row>
    <row r="43" spans="1:8" s="31" customFormat="1" ht="16.5" thickBot="1">
      <c r="A43" s="44" t="s">
        <v>34</v>
      </c>
      <c r="B43" s="29">
        <v>7950302</v>
      </c>
      <c r="C43" s="29"/>
      <c r="D43" s="29"/>
      <c r="E43" s="29"/>
      <c r="F43" s="30">
        <f>F46</f>
        <v>454</v>
      </c>
      <c r="G43" s="30">
        <f>G46</f>
        <v>261.60000000000002</v>
      </c>
      <c r="H43" s="30">
        <f>H46</f>
        <v>284.3</v>
      </c>
    </row>
    <row r="44" spans="1:8" s="31" customFormat="1" ht="16.5" thickBot="1">
      <c r="A44" s="45" t="s">
        <v>66</v>
      </c>
      <c r="B44" s="46">
        <v>7950302</v>
      </c>
      <c r="C44" s="47" t="s">
        <v>48</v>
      </c>
      <c r="D44" s="47"/>
      <c r="E44" s="47"/>
      <c r="F44" s="30"/>
      <c r="G44" s="30"/>
      <c r="H44" s="30"/>
    </row>
    <row r="45" spans="1:8" s="31" customFormat="1" ht="16.5" thickBot="1">
      <c r="A45" s="45" t="s">
        <v>55</v>
      </c>
      <c r="B45" s="46">
        <v>7950302</v>
      </c>
      <c r="C45" s="47" t="s">
        <v>48</v>
      </c>
      <c r="D45" s="47" t="s">
        <v>48</v>
      </c>
      <c r="E45" s="47"/>
      <c r="F45" s="30"/>
      <c r="G45" s="30"/>
      <c r="H45" s="30"/>
    </row>
    <row r="46" spans="1:8" s="31" customFormat="1" ht="16.5" thickBot="1">
      <c r="A46" s="45" t="s">
        <v>58</v>
      </c>
      <c r="B46" s="46">
        <v>7950302</v>
      </c>
      <c r="C46" s="47" t="s">
        <v>48</v>
      </c>
      <c r="D46" s="47" t="s">
        <v>48</v>
      </c>
      <c r="E46" s="47" t="s">
        <v>59</v>
      </c>
      <c r="F46" s="30">
        <v>454</v>
      </c>
      <c r="G46" s="30">
        <v>261.60000000000002</v>
      </c>
      <c r="H46" s="30">
        <v>284.3</v>
      </c>
    </row>
    <row r="47" spans="1:8" s="31" customFormat="1" ht="64.5" customHeight="1" thickBot="1">
      <c r="A47" s="44" t="s">
        <v>16</v>
      </c>
      <c r="B47" s="29">
        <v>7950800</v>
      </c>
      <c r="C47" s="29"/>
      <c r="D47" s="29"/>
      <c r="E47" s="29"/>
      <c r="F47" s="30">
        <f>SUM(F48:F56)</f>
        <v>921.1</v>
      </c>
      <c r="G47" s="30">
        <f>SUM(G48:G56)</f>
        <v>2036</v>
      </c>
      <c r="H47" s="30">
        <f>SUM(H48:H56)</f>
        <v>0</v>
      </c>
    </row>
    <row r="48" spans="1:8" s="49" customFormat="1" ht="19.5" customHeight="1" thickBot="1">
      <c r="A48" s="45" t="s">
        <v>45</v>
      </c>
      <c r="B48" s="46">
        <v>7950800</v>
      </c>
      <c r="C48" s="47" t="s">
        <v>47</v>
      </c>
      <c r="D48" s="47"/>
      <c r="E48" s="47"/>
      <c r="F48" s="48"/>
      <c r="G48" s="48"/>
      <c r="H48" s="48"/>
    </row>
    <row r="49" spans="1:8" s="49" customFormat="1" ht="19.5" customHeight="1" thickBot="1">
      <c r="A49" s="45" t="s">
        <v>46</v>
      </c>
      <c r="B49" s="46">
        <v>7950800</v>
      </c>
      <c r="C49" s="47" t="s">
        <v>47</v>
      </c>
      <c r="D49" s="47" t="s">
        <v>48</v>
      </c>
      <c r="E49" s="47"/>
      <c r="F49" s="48"/>
      <c r="G49" s="48"/>
      <c r="H49" s="48"/>
    </row>
    <row r="50" spans="1:8" s="49" customFormat="1" ht="19.5" customHeight="1" thickBot="1">
      <c r="A50" s="45" t="s">
        <v>56</v>
      </c>
      <c r="B50" s="46">
        <v>7950800</v>
      </c>
      <c r="C50" s="47" t="s">
        <v>47</v>
      </c>
      <c r="D50" s="47" t="s">
        <v>48</v>
      </c>
      <c r="E50" s="47" t="s">
        <v>49</v>
      </c>
      <c r="F50" s="48">
        <v>137</v>
      </c>
      <c r="G50" s="48">
        <v>37</v>
      </c>
      <c r="H50" s="48"/>
    </row>
    <row r="51" spans="1:8" s="49" customFormat="1" ht="17.25" customHeight="1" thickBot="1">
      <c r="A51" s="45" t="s">
        <v>50</v>
      </c>
      <c r="B51" s="46">
        <v>7950800</v>
      </c>
      <c r="C51" s="47" t="s">
        <v>51</v>
      </c>
      <c r="D51" s="47"/>
      <c r="E51" s="47"/>
      <c r="F51" s="48"/>
      <c r="G51" s="48"/>
      <c r="H51" s="48"/>
    </row>
    <row r="52" spans="1:8" s="49" customFormat="1" ht="18.75" customHeight="1" thickBot="1">
      <c r="A52" s="45" t="s">
        <v>52</v>
      </c>
      <c r="B52" s="46">
        <v>7950800</v>
      </c>
      <c r="C52" s="47" t="s">
        <v>51</v>
      </c>
      <c r="D52" s="47" t="s">
        <v>53</v>
      </c>
      <c r="E52" s="47"/>
      <c r="F52" s="48"/>
      <c r="G52" s="48"/>
      <c r="H52" s="48"/>
    </row>
    <row r="53" spans="1:8" s="49" customFormat="1" ht="18.75" customHeight="1" thickBot="1">
      <c r="A53" s="45" t="s">
        <v>57</v>
      </c>
      <c r="B53" s="46">
        <v>7950800</v>
      </c>
      <c r="C53" s="47" t="s">
        <v>51</v>
      </c>
      <c r="D53" s="47" t="s">
        <v>53</v>
      </c>
      <c r="E53" s="47" t="s">
        <v>54</v>
      </c>
      <c r="F53" s="48">
        <v>200</v>
      </c>
      <c r="G53" s="48"/>
      <c r="H53" s="48"/>
    </row>
    <row r="54" spans="1:8" s="49" customFormat="1" ht="18.75" customHeight="1" thickBot="1">
      <c r="A54" s="45" t="s">
        <v>66</v>
      </c>
      <c r="B54" s="46">
        <v>7950800</v>
      </c>
      <c r="C54" s="47" t="s">
        <v>48</v>
      </c>
      <c r="D54" s="47"/>
      <c r="E54" s="47"/>
      <c r="F54" s="48"/>
      <c r="G54" s="48"/>
      <c r="H54" s="48"/>
    </row>
    <row r="55" spans="1:8" s="49" customFormat="1" ht="18.75" customHeight="1" thickBot="1">
      <c r="A55" s="45" t="s">
        <v>55</v>
      </c>
      <c r="B55" s="46">
        <v>7950800</v>
      </c>
      <c r="C55" s="47" t="s">
        <v>48</v>
      </c>
      <c r="D55" s="47" t="s">
        <v>48</v>
      </c>
      <c r="E55" s="47"/>
      <c r="F55" s="48"/>
      <c r="G55" s="48"/>
      <c r="H55" s="48"/>
    </row>
    <row r="56" spans="1:8" s="49" customFormat="1" ht="18.75" customHeight="1" thickBot="1">
      <c r="A56" s="45" t="s">
        <v>58</v>
      </c>
      <c r="B56" s="46">
        <v>7950800</v>
      </c>
      <c r="C56" s="47" t="s">
        <v>48</v>
      </c>
      <c r="D56" s="47" t="s">
        <v>48</v>
      </c>
      <c r="E56" s="47" t="s">
        <v>59</v>
      </c>
      <c r="F56" s="48">
        <v>584.1</v>
      </c>
      <c r="G56" s="48">
        <v>1999</v>
      </c>
      <c r="H56" s="48"/>
    </row>
    <row r="57" spans="1:8" s="31" customFormat="1" ht="78.75" customHeight="1" thickBot="1">
      <c r="A57" s="44" t="s">
        <v>21</v>
      </c>
      <c r="B57" s="29">
        <v>7950900</v>
      </c>
      <c r="C57" s="29"/>
      <c r="D57" s="29"/>
      <c r="E57" s="29"/>
      <c r="F57" s="30">
        <f>F60+F63</f>
        <v>99</v>
      </c>
      <c r="G57" s="30">
        <f>G60+G63</f>
        <v>0</v>
      </c>
      <c r="H57" s="30">
        <f>H60+H63</f>
        <v>0</v>
      </c>
    </row>
    <row r="58" spans="1:8" s="49" customFormat="1" ht="19.5" customHeight="1" thickBot="1">
      <c r="A58" s="45" t="s">
        <v>45</v>
      </c>
      <c r="B58" s="46">
        <v>7950900</v>
      </c>
      <c r="C58" s="47" t="s">
        <v>47</v>
      </c>
      <c r="D58" s="47"/>
      <c r="E58" s="47"/>
      <c r="F58" s="48"/>
      <c r="G58" s="48"/>
      <c r="H58" s="48"/>
    </row>
    <row r="59" spans="1:8" s="49" customFormat="1" ht="19.5" customHeight="1" thickBot="1">
      <c r="A59" s="45" t="s">
        <v>46</v>
      </c>
      <c r="B59" s="46">
        <v>7950900</v>
      </c>
      <c r="C59" s="47" t="s">
        <v>47</v>
      </c>
      <c r="D59" s="47" t="s">
        <v>48</v>
      </c>
      <c r="E59" s="47"/>
      <c r="F59" s="48"/>
      <c r="G59" s="48"/>
      <c r="H59" s="48"/>
    </row>
    <row r="60" spans="1:8" s="49" customFormat="1" ht="19.5" customHeight="1" thickBot="1">
      <c r="A60" s="45" t="s">
        <v>56</v>
      </c>
      <c r="B60" s="46">
        <v>7950900</v>
      </c>
      <c r="C60" s="47" t="s">
        <v>47</v>
      </c>
      <c r="D60" s="47" t="s">
        <v>48</v>
      </c>
      <c r="E60" s="47" t="s">
        <v>49</v>
      </c>
      <c r="F60" s="48">
        <v>30</v>
      </c>
      <c r="G60" s="48"/>
      <c r="H60" s="48"/>
    </row>
    <row r="61" spans="1:8" s="49" customFormat="1" ht="19.5" customHeight="1" thickBot="1">
      <c r="A61" s="45" t="s">
        <v>66</v>
      </c>
      <c r="B61" s="46">
        <v>7950900</v>
      </c>
      <c r="C61" s="47" t="s">
        <v>48</v>
      </c>
      <c r="D61" s="47"/>
      <c r="E61" s="47"/>
      <c r="F61" s="48"/>
      <c r="G61" s="48"/>
      <c r="H61" s="48"/>
    </row>
    <row r="62" spans="1:8" s="49" customFormat="1" ht="19.5" customHeight="1" thickBot="1">
      <c r="A62" s="45" t="s">
        <v>55</v>
      </c>
      <c r="B62" s="46">
        <v>7950900</v>
      </c>
      <c r="C62" s="47" t="s">
        <v>48</v>
      </c>
      <c r="D62" s="47" t="s">
        <v>48</v>
      </c>
      <c r="E62" s="47"/>
      <c r="F62" s="48"/>
      <c r="G62" s="48"/>
      <c r="H62" s="48"/>
    </row>
    <row r="63" spans="1:8" s="49" customFormat="1" ht="19.5" customHeight="1" thickBot="1">
      <c r="A63" s="45" t="s">
        <v>58</v>
      </c>
      <c r="B63" s="46">
        <v>7950900</v>
      </c>
      <c r="C63" s="47" t="s">
        <v>48</v>
      </c>
      <c r="D63" s="47" t="s">
        <v>48</v>
      </c>
      <c r="E63" s="47" t="s">
        <v>59</v>
      </c>
      <c r="F63" s="48">
        <v>69</v>
      </c>
      <c r="G63" s="48"/>
      <c r="H63" s="48"/>
    </row>
    <row r="64" spans="1:8" s="31" customFormat="1" ht="62.25" customHeight="1" thickBot="1">
      <c r="A64" s="44" t="s">
        <v>22</v>
      </c>
      <c r="B64" s="29">
        <v>7951200</v>
      </c>
      <c r="C64" s="29"/>
      <c r="D64" s="29"/>
      <c r="E64" s="29"/>
      <c r="F64" s="30">
        <f>SUM(F67)</f>
        <v>726.6</v>
      </c>
      <c r="G64" s="30">
        <f>SUM(G67)</f>
        <v>968.8</v>
      </c>
      <c r="H64" s="30">
        <f>SUM(H67)</f>
        <v>1372.4</v>
      </c>
    </row>
    <row r="65" spans="1:8" s="49" customFormat="1" ht="17.25" customHeight="1" thickBot="1">
      <c r="A65" s="45" t="s">
        <v>60</v>
      </c>
      <c r="B65" s="46">
        <v>7951200</v>
      </c>
      <c r="C65" s="47" t="s">
        <v>61</v>
      </c>
      <c r="D65" s="47"/>
      <c r="E65" s="47"/>
      <c r="F65" s="48"/>
      <c r="G65" s="48"/>
      <c r="H65" s="48"/>
    </row>
    <row r="66" spans="1:8" s="49" customFormat="1" ht="18.75" customHeight="1" thickBot="1">
      <c r="A66" s="45" t="s">
        <v>62</v>
      </c>
      <c r="B66" s="46">
        <v>7951200</v>
      </c>
      <c r="C66" s="47" t="s">
        <v>61</v>
      </c>
      <c r="D66" s="47" t="s">
        <v>63</v>
      </c>
      <c r="E66" s="47"/>
      <c r="F66" s="48"/>
      <c r="G66" s="48"/>
      <c r="H66" s="48"/>
    </row>
    <row r="67" spans="1:8" s="49" customFormat="1" ht="18.75" customHeight="1" thickBot="1">
      <c r="A67" s="45" t="s">
        <v>65</v>
      </c>
      <c r="B67" s="46">
        <v>7951200</v>
      </c>
      <c r="C67" s="47" t="s">
        <v>61</v>
      </c>
      <c r="D67" s="47" t="s">
        <v>63</v>
      </c>
      <c r="E67" s="47" t="s">
        <v>64</v>
      </c>
      <c r="F67" s="48">
        <v>726.6</v>
      </c>
      <c r="G67" s="48">
        <v>968.8</v>
      </c>
      <c r="H67" s="48">
        <v>1372.4</v>
      </c>
    </row>
    <row r="68" spans="1:8" s="31" customFormat="1" ht="31.5" customHeight="1" thickBot="1">
      <c r="A68" s="44" t="s">
        <v>35</v>
      </c>
      <c r="B68" s="29">
        <v>7951500</v>
      </c>
      <c r="C68" s="29"/>
      <c r="D68" s="29"/>
      <c r="E68" s="29"/>
      <c r="F68" s="30">
        <f>F72</f>
        <v>2836</v>
      </c>
      <c r="G68" s="30">
        <f>G72</f>
        <v>2694.4</v>
      </c>
      <c r="H68" s="30">
        <f>H72</f>
        <v>2900</v>
      </c>
    </row>
    <row r="69" spans="1:8" s="31" customFormat="1" ht="16.5" hidden="1" thickBot="1">
      <c r="A69" s="44"/>
      <c r="B69" s="29"/>
      <c r="C69" s="29"/>
      <c r="D69" s="29"/>
      <c r="E69" s="29"/>
      <c r="F69" s="30"/>
      <c r="G69" s="30"/>
      <c r="H69" s="30"/>
    </row>
    <row r="70" spans="1:8" s="31" customFormat="1" ht="16.5" thickBot="1">
      <c r="A70" s="45" t="s">
        <v>66</v>
      </c>
      <c r="B70" s="46">
        <v>7951500</v>
      </c>
      <c r="C70" s="47" t="s">
        <v>48</v>
      </c>
      <c r="D70" s="47"/>
      <c r="E70" s="47"/>
      <c r="F70" s="30"/>
      <c r="G70" s="30"/>
      <c r="H70" s="30"/>
    </row>
    <row r="71" spans="1:8" s="31" customFormat="1" ht="16.5" thickBot="1">
      <c r="A71" s="45" t="s">
        <v>55</v>
      </c>
      <c r="B71" s="46">
        <v>7951500</v>
      </c>
      <c r="C71" s="47" t="s">
        <v>48</v>
      </c>
      <c r="D71" s="47" t="s">
        <v>48</v>
      </c>
      <c r="E71" s="47"/>
      <c r="F71" s="30"/>
      <c r="G71" s="30"/>
      <c r="H71" s="30"/>
    </row>
    <row r="72" spans="1:8" s="31" customFormat="1" ht="16.5" thickBot="1">
      <c r="A72" s="45" t="s">
        <v>58</v>
      </c>
      <c r="B72" s="46">
        <v>7951500</v>
      </c>
      <c r="C72" s="47" t="s">
        <v>48</v>
      </c>
      <c r="D72" s="47" t="s">
        <v>48</v>
      </c>
      <c r="E72" s="47" t="s">
        <v>59</v>
      </c>
      <c r="F72" s="30">
        <v>2836</v>
      </c>
      <c r="G72" s="30">
        <v>2694.4</v>
      </c>
      <c r="H72" s="30">
        <v>2900</v>
      </c>
    </row>
    <row r="73" spans="1:8" s="31" customFormat="1" ht="83.25" customHeight="1" thickBot="1">
      <c r="A73" s="44" t="s">
        <v>36</v>
      </c>
      <c r="B73" s="29">
        <v>7951600</v>
      </c>
      <c r="C73" s="29"/>
      <c r="D73" s="29"/>
      <c r="E73" s="29"/>
      <c r="F73" s="30">
        <f>F76+F79+F82</f>
        <v>667</v>
      </c>
      <c r="G73" s="30">
        <f>G76+G79+G82</f>
        <v>1257.5</v>
      </c>
      <c r="H73" s="30">
        <f>H76+H79+H82</f>
        <v>1124.5</v>
      </c>
    </row>
    <row r="74" spans="1:8" s="31" customFormat="1" ht="16.5" customHeight="1" thickBot="1">
      <c r="A74" s="45" t="s">
        <v>45</v>
      </c>
      <c r="B74" s="46">
        <v>7951600</v>
      </c>
      <c r="C74" s="47" t="s">
        <v>47</v>
      </c>
      <c r="D74" s="47"/>
      <c r="E74" s="47"/>
      <c r="F74" s="30"/>
      <c r="G74" s="30"/>
      <c r="H74" s="30"/>
    </row>
    <row r="75" spans="1:8" s="31" customFormat="1" ht="18.75" customHeight="1" thickBot="1">
      <c r="A75" s="45" t="s">
        <v>46</v>
      </c>
      <c r="B75" s="46">
        <v>7951600</v>
      </c>
      <c r="C75" s="47" t="s">
        <v>47</v>
      </c>
      <c r="D75" s="47" t="s">
        <v>48</v>
      </c>
      <c r="E75" s="47"/>
      <c r="F75" s="30"/>
      <c r="G75" s="30"/>
      <c r="H75" s="30"/>
    </row>
    <row r="76" spans="1:8" s="31" customFormat="1" ht="16.5" customHeight="1" thickBot="1">
      <c r="A76" s="45" t="s">
        <v>56</v>
      </c>
      <c r="B76" s="46">
        <v>7951600</v>
      </c>
      <c r="C76" s="47" t="s">
        <v>47</v>
      </c>
      <c r="D76" s="47" t="s">
        <v>48</v>
      </c>
      <c r="E76" s="47" t="s">
        <v>49</v>
      </c>
      <c r="F76" s="30">
        <v>282.5</v>
      </c>
      <c r="G76" s="30">
        <v>676.5</v>
      </c>
      <c r="H76" s="30">
        <v>274.5</v>
      </c>
    </row>
    <row r="77" spans="1:8" s="31" customFormat="1" ht="17.25" customHeight="1" thickBot="1">
      <c r="A77" s="45" t="s">
        <v>50</v>
      </c>
      <c r="B77" s="46">
        <v>7951600</v>
      </c>
      <c r="C77" s="47" t="s">
        <v>51</v>
      </c>
      <c r="D77" s="47"/>
      <c r="E77" s="47"/>
      <c r="F77" s="30"/>
      <c r="G77" s="30"/>
      <c r="H77" s="30"/>
    </row>
    <row r="78" spans="1:8" s="31" customFormat="1" ht="16.5" customHeight="1" thickBot="1">
      <c r="A78" s="45" t="s">
        <v>52</v>
      </c>
      <c r="B78" s="46">
        <v>7951600</v>
      </c>
      <c r="C78" s="47" t="s">
        <v>51</v>
      </c>
      <c r="D78" s="47" t="s">
        <v>53</v>
      </c>
      <c r="E78" s="47"/>
      <c r="F78" s="30"/>
      <c r="G78" s="30"/>
      <c r="H78" s="30"/>
    </row>
    <row r="79" spans="1:8" s="31" customFormat="1" ht="19.5" customHeight="1" thickBot="1">
      <c r="A79" s="45" t="s">
        <v>57</v>
      </c>
      <c r="B79" s="46">
        <v>7951600</v>
      </c>
      <c r="C79" s="47" t="s">
        <v>51</v>
      </c>
      <c r="D79" s="47" t="s">
        <v>53</v>
      </c>
      <c r="E79" s="47" t="s">
        <v>54</v>
      </c>
      <c r="F79" s="30">
        <v>204</v>
      </c>
      <c r="G79" s="30">
        <v>581</v>
      </c>
      <c r="H79" s="30">
        <v>50</v>
      </c>
    </row>
    <row r="80" spans="1:8" s="31" customFormat="1" ht="21" customHeight="1" thickBot="1">
      <c r="A80" s="45" t="s">
        <v>66</v>
      </c>
      <c r="B80" s="46">
        <v>7951600</v>
      </c>
      <c r="C80" s="47" t="s">
        <v>48</v>
      </c>
      <c r="D80" s="47"/>
      <c r="E80" s="47"/>
      <c r="F80" s="30"/>
      <c r="G80" s="30"/>
      <c r="H80" s="30"/>
    </row>
    <row r="81" spans="1:8" s="31" customFormat="1" ht="21" customHeight="1" thickBot="1">
      <c r="A81" s="45" t="s">
        <v>55</v>
      </c>
      <c r="B81" s="46">
        <v>7951600</v>
      </c>
      <c r="C81" s="47" t="s">
        <v>48</v>
      </c>
      <c r="D81" s="47" t="s">
        <v>48</v>
      </c>
      <c r="E81" s="47"/>
      <c r="F81" s="30"/>
      <c r="G81" s="30"/>
      <c r="H81" s="30"/>
    </row>
    <row r="82" spans="1:8" s="31" customFormat="1" ht="16.5" thickBot="1">
      <c r="A82" s="45" t="s">
        <v>58</v>
      </c>
      <c r="B82" s="46">
        <v>7951600</v>
      </c>
      <c r="C82" s="47" t="s">
        <v>48</v>
      </c>
      <c r="D82" s="47" t="s">
        <v>48</v>
      </c>
      <c r="E82" s="47" t="s">
        <v>59</v>
      </c>
      <c r="F82" s="30">
        <v>180.5</v>
      </c>
      <c r="G82" s="30">
        <v>0</v>
      </c>
      <c r="H82" s="30">
        <v>800</v>
      </c>
    </row>
  </sheetData>
  <mergeCells count="11">
    <mergeCell ref="H9:H10"/>
    <mergeCell ref="A6:H6"/>
    <mergeCell ref="A7:H7"/>
    <mergeCell ref="A8:H8"/>
    <mergeCell ref="A9:A10"/>
    <mergeCell ref="B9:B10"/>
    <mergeCell ref="C9:C10"/>
    <mergeCell ref="D9:D10"/>
    <mergeCell ref="E9:E10"/>
    <mergeCell ref="F9:F10"/>
    <mergeCell ref="G9:G10"/>
  </mergeCells>
  <pageMargins left="0.39370078740157483" right="0.23622047244094491" top="0.35433070866141736" bottom="0.27559055118110237" header="0.23622047244094491" footer="0.27559055118110237"/>
  <pageSetup paperSize="9" scale="95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6"/>
  <sheetViews>
    <sheetView topLeftCell="A127" workbookViewId="0">
      <selection activeCell="G67" sqref="G67"/>
    </sheetView>
  </sheetViews>
  <sheetFormatPr defaultRowHeight="15"/>
  <cols>
    <col min="1" max="1" width="71.5703125" customWidth="1"/>
    <col min="2" max="2" width="11.85546875" customWidth="1"/>
    <col min="6" max="6" width="15.140625" customWidth="1"/>
    <col min="7" max="7" width="11.28515625" customWidth="1"/>
    <col min="8" max="8" width="11.5703125" customWidth="1"/>
    <col min="10" max="10" width="10.5703125" customWidth="1"/>
    <col min="11" max="11" width="11" customWidth="1"/>
  </cols>
  <sheetData>
    <row r="1" spans="1:8" ht="15.75">
      <c r="C1" s="1"/>
      <c r="H1" s="1" t="s">
        <v>67</v>
      </c>
    </row>
    <row r="2" spans="1:8" ht="15.75">
      <c r="C2" s="1"/>
      <c r="H2" s="1" t="s">
        <v>1</v>
      </c>
    </row>
    <row r="3" spans="1:8" ht="15.75">
      <c r="C3" s="1"/>
      <c r="H3" s="1" t="s">
        <v>44</v>
      </c>
    </row>
    <row r="4" spans="1:8" ht="15.75">
      <c r="C4" s="1"/>
      <c r="H4" s="1" t="s">
        <v>3</v>
      </c>
    </row>
    <row r="5" spans="1:8" ht="15.75">
      <c r="C5" s="2"/>
    </row>
    <row r="6" spans="1:8" ht="15" customHeight="1">
      <c r="A6" s="202" t="s">
        <v>4</v>
      </c>
      <c r="B6" s="202"/>
      <c r="C6" s="202"/>
      <c r="D6" s="202"/>
      <c r="E6" s="202"/>
      <c r="F6" s="202"/>
      <c r="G6" s="202"/>
      <c r="H6" s="202"/>
    </row>
    <row r="7" spans="1:8" ht="15" customHeight="1">
      <c r="A7" s="202" t="s">
        <v>5</v>
      </c>
      <c r="B7" s="202"/>
      <c r="C7" s="202"/>
      <c r="D7" s="202"/>
      <c r="E7" s="202"/>
      <c r="F7" s="202"/>
      <c r="G7" s="202"/>
      <c r="H7" s="202"/>
    </row>
    <row r="8" spans="1:8" ht="15.75" customHeight="1" thickBot="1">
      <c r="A8" s="203" t="s">
        <v>6</v>
      </c>
      <c r="B8" s="203"/>
      <c r="C8" s="203"/>
      <c r="D8" s="203"/>
      <c r="E8" s="203"/>
      <c r="F8" s="203"/>
      <c r="G8" s="203"/>
      <c r="H8" s="203"/>
    </row>
    <row r="9" spans="1:8" ht="46.5" customHeight="1">
      <c r="A9" s="200" t="s">
        <v>7</v>
      </c>
      <c r="B9" s="198" t="s">
        <v>8</v>
      </c>
      <c r="C9" s="198" t="s">
        <v>9</v>
      </c>
      <c r="D9" s="198" t="s">
        <v>10</v>
      </c>
      <c r="E9" s="198" t="s">
        <v>11</v>
      </c>
      <c r="F9" s="200" t="s">
        <v>13</v>
      </c>
      <c r="G9" s="200" t="s">
        <v>14</v>
      </c>
      <c r="H9" s="200" t="s">
        <v>68</v>
      </c>
    </row>
    <row r="10" spans="1:8" ht="15.75" customHeight="1" thickBot="1">
      <c r="A10" s="201"/>
      <c r="B10" s="199"/>
      <c r="C10" s="199"/>
      <c r="D10" s="199"/>
      <c r="E10" s="199"/>
      <c r="F10" s="201"/>
      <c r="G10" s="201"/>
      <c r="H10" s="201"/>
    </row>
    <row r="11" spans="1:8" ht="16.5" thickBot="1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</row>
    <row r="12" spans="1:8" ht="16.5" thickBot="1">
      <c r="A12" s="125" t="s">
        <v>15</v>
      </c>
      <c r="B12" s="126">
        <v>7950000</v>
      </c>
      <c r="C12" s="4"/>
      <c r="D12" s="4"/>
      <c r="E12" s="4"/>
      <c r="F12" s="14">
        <f>F13+F20+F27+F31+F38+F51+F100+F107+F111+F120+F124+F131+F135</f>
        <v>281384.09999999998</v>
      </c>
      <c r="G12" s="14">
        <f>G13+G20+G27+G31+G38+G51+G100+G107+G111+G120+G124+G131+G135</f>
        <v>278575.5</v>
      </c>
      <c r="H12" s="14">
        <f>H13+H20+H27+H31+H38+H51++H100+H107+H111+H120+H124+H131+H135</f>
        <v>275926.7</v>
      </c>
    </row>
    <row r="13" spans="1:8" s="31" customFormat="1" ht="64.5" customHeight="1" thickBot="1">
      <c r="A13" s="139" t="s">
        <v>16</v>
      </c>
      <c r="B13" s="140">
        <v>7950800</v>
      </c>
      <c r="C13" s="140"/>
      <c r="D13" s="140"/>
      <c r="E13" s="140"/>
      <c r="F13" s="141">
        <f>F16+F19</f>
        <v>37</v>
      </c>
      <c r="G13" s="141">
        <f>G16+G19</f>
        <v>0</v>
      </c>
      <c r="H13" s="141">
        <f>H16+H19</f>
        <v>0</v>
      </c>
    </row>
    <row r="14" spans="1:8" s="49" customFormat="1" ht="19.5" customHeight="1">
      <c r="A14" s="59" t="s">
        <v>45</v>
      </c>
      <c r="B14" s="60">
        <v>7950800</v>
      </c>
      <c r="C14" s="51" t="s">
        <v>47</v>
      </c>
      <c r="D14" s="51"/>
      <c r="E14" s="51"/>
      <c r="F14" s="138"/>
      <c r="G14" s="138"/>
      <c r="H14" s="138"/>
    </row>
    <row r="15" spans="1:8" s="49" customFormat="1" ht="19.5" customHeight="1">
      <c r="A15" s="58" t="s">
        <v>46</v>
      </c>
      <c r="B15" s="57">
        <v>7950800</v>
      </c>
      <c r="C15" s="50" t="s">
        <v>47</v>
      </c>
      <c r="D15" s="50" t="s">
        <v>48</v>
      </c>
      <c r="E15" s="50"/>
      <c r="F15" s="137"/>
      <c r="G15" s="137"/>
      <c r="H15" s="137"/>
    </row>
    <row r="16" spans="1:8" s="49" customFormat="1" ht="19.5" customHeight="1">
      <c r="A16" s="96" t="s">
        <v>82</v>
      </c>
      <c r="B16" s="57">
        <v>7950800</v>
      </c>
      <c r="C16" s="50" t="s">
        <v>47</v>
      </c>
      <c r="D16" s="50" t="s">
        <v>48</v>
      </c>
      <c r="E16" s="50" t="s">
        <v>49</v>
      </c>
      <c r="F16" s="137">
        <v>20</v>
      </c>
      <c r="G16" s="137">
        <v>0</v>
      </c>
      <c r="H16" s="137">
        <v>0</v>
      </c>
    </row>
    <row r="17" spans="1:8" s="49" customFormat="1" ht="17.25" customHeight="1">
      <c r="A17" s="58" t="s">
        <v>50</v>
      </c>
      <c r="B17" s="57">
        <v>7950800</v>
      </c>
      <c r="C17" s="50" t="s">
        <v>51</v>
      </c>
      <c r="D17" s="50"/>
      <c r="E17" s="50"/>
      <c r="F17" s="137"/>
      <c r="G17" s="137"/>
      <c r="H17" s="137"/>
    </row>
    <row r="18" spans="1:8" s="49" customFormat="1" ht="18.75" customHeight="1">
      <c r="A18" s="58" t="s">
        <v>52</v>
      </c>
      <c r="B18" s="57">
        <v>7950800</v>
      </c>
      <c r="C18" s="50" t="s">
        <v>51</v>
      </c>
      <c r="D18" s="50" t="s">
        <v>53</v>
      </c>
      <c r="E18" s="50"/>
      <c r="F18" s="137"/>
      <c r="G18" s="137"/>
      <c r="H18" s="137"/>
    </row>
    <row r="19" spans="1:8" s="49" customFormat="1" ht="18.75" customHeight="1" thickBot="1">
      <c r="A19" s="64" t="s">
        <v>57</v>
      </c>
      <c r="B19" s="65">
        <v>7950800</v>
      </c>
      <c r="C19" s="56" t="s">
        <v>51</v>
      </c>
      <c r="D19" s="56" t="s">
        <v>53</v>
      </c>
      <c r="E19" s="56" t="s">
        <v>54</v>
      </c>
      <c r="F19" s="142">
        <v>17</v>
      </c>
      <c r="G19" s="142">
        <v>0</v>
      </c>
      <c r="H19" s="142">
        <v>0</v>
      </c>
    </row>
    <row r="20" spans="1:8" s="31" customFormat="1" ht="72.75" customHeight="1" thickBot="1">
      <c r="A20" s="88" t="s">
        <v>87</v>
      </c>
      <c r="B20" s="94">
        <v>7951000</v>
      </c>
      <c r="C20" s="169"/>
      <c r="D20" s="89"/>
      <c r="E20" s="89"/>
      <c r="F20" s="91">
        <f>F23+F26</f>
        <v>214.2</v>
      </c>
      <c r="G20" s="91">
        <f>G23+G26</f>
        <v>167</v>
      </c>
      <c r="H20" s="92">
        <v>0</v>
      </c>
    </row>
    <row r="21" spans="1:8" s="49" customFormat="1" ht="19.5" customHeight="1" thickBot="1">
      <c r="A21" s="59" t="s">
        <v>45</v>
      </c>
      <c r="B21" s="93">
        <v>7951000</v>
      </c>
      <c r="C21" s="51" t="s">
        <v>47</v>
      </c>
      <c r="D21" s="51"/>
      <c r="E21" s="51"/>
      <c r="F21" s="90"/>
      <c r="G21" s="90"/>
      <c r="H21" s="90"/>
    </row>
    <row r="22" spans="1:8" s="49" customFormat="1" ht="19.5" customHeight="1" thickBot="1">
      <c r="A22" s="58" t="s">
        <v>46</v>
      </c>
      <c r="B22" s="93">
        <v>7951000</v>
      </c>
      <c r="C22" s="50" t="s">
        <v>47</v>
      </c>
      <c r="D22" s="50" t="s">
        <v>48</v>
      </c>
      <c r="E22" s="50"/>
      <c r="F22" s="75"/>
      <c r="G22" s="75"/>
      <c r="H22" s="75"/>
    </row>
    <row r="23" spans="1:8" s="49" customFormat="1" ht="19.5" customHeight="1" thickBot="1">
      <c r="A23" s="120" t="s">
        <v>82</v>
      </c>
      <c r="B23" s="93">
        <v>7951000</v>
      </c>
      <c r="C23" s="50" t="s">
        <v>47</v>
      </c>
      <c r="D23" s="50" t="s">
        <v>48</v>
      </c>
      <c r="E23" s="50" t="s">
        <v>49</v>
      </c>
      <c r="F23" s="75">
        <v>96</v>
      </c>
      <c r="G23" s="75">
        <v>112</v>
      </c>
      <c r="H23" s="75">
        <v>0</v>
      </c>
    </row>
    <row r="24" spans="1:8" s="49" customFormat="1" ht="24.75" customHeight="1" thickBot="1">
      <c r="A24" s="58" t="s">
        <v>50</v>
      </c>
      <c r="B24" s="93">
        <v>7951000</v>
      </c>
      <c r="C24" s="50" t="s">
        <v>51</v>
      </c>
      <c r="D24" s="50"/>
      <c r="E24" s="50"/>
      <c r="F24" s="75"/>
      <c r="G24" s="75"/>
      <c r="H24" s="75"/>
    </row>
    <row r="25" spans="1:8" s="49" customFormat="1" ht="19.5" customHeight="1" thickBot="1">
      <c r="A25" s="58" t="s">
        <v>52</v>
      </c>
      <c r="B25" s="93">
        <v>7951000</v>
      </c>
      <c r="C25" s="50" t="s">
        <v>51</v>
      </c>
      <c r="D25" s="50" t="s">
        <v>53</v>
      </c>
      <c r="E25" s="50"/>
      <c r="F25" s="75"/>
      <c r="G25" s="75"/>
      <c r="H25" s="75"/>
    </row>
    <row r="26" spans="1:8" s="49" customFormat="1" ht="19.5" customHeight="1" thickBot="1">
      <c r="A26" s="64" t="s">
        <v>57</v>
      </c>
      <c r="B26" s="143">
        <v>7951000</v>
      </c>
      <c r="C26" s="56" t="s">
        <v>51</v>
      </c>
      <c r="D26" s="56" t="s">
        <v>53</v>
      </c>
      <c r="E26" s="56" t="s">
        <v>54</v>
      </c>
      <c r="F26" s="144">
        <v>118.2</v>
      </c>
      <c r="G26" s="144">
        <v>55</v>
      </c>
      <c r="H26" s="144">
        <v>0</v>
      </c>
    </row>
    <row r="27" spans="1:8" s="31" customFormat="1" ht="68.25" customHeight="1">
      <c r="A27" s="145" t="s">
        <v>22</v>
      </c>
      <c r="B27" s="146">
        <v>7951200</v>
      </c>
      <c r="C27" s="146"/>
      <c r="D27" s="146"/>
      <c r="E27" s="146"/>
      <c r="F27" s="147">
        <v>968.8</v>
      </c>
      <c r="G27" s="147">
        <v>1372.4</v>
      </c>
      <c r="H27" s="147">
        <v>0</v>
      </c>
    </row>
    <row r="28" spans="1:8" s="49" customFormat="1" ht="17.25" customHeight="1">
      <c r="A28" s="58" t="s">
        <v>60</v>
      </c>
      <c r="B28" s="57">
        <v>7951200</v>
      </c>
      <c r="C28" s="50" t="s">
        <v>61</v>
      </c>
      <c r="D28" s="50"/>
      <c r="E28" s="50"/>
      <c r="F28" s="137"/>
      <c r="G28" s="137"/>
      <c r="H28" s="137"/>
    </row>
    <row r="29" spans="1:8" s="49" customFormat="1" ht="18.75" customHeight="1">
      <c r="A29" s="58" t="s">
        <v>62</v>
      </c>
      <c r="B29" s="57">
        <v>7951200</v>
      </c>
      <c r="C29" s="50" t="s">
        <v>61</v>
      </c>
      <c r="D29" s="50" t="s">
        <v>63</v>
      </c>
      <c r="E29" s="50"/>
      <c r="F29" s="137"/>
      <c r="G29" s="137"/>
      <c r="H29" s="137"/>
    </row>
    <row r="30" spans="1:8" s="49" customFormat="1" ht="18.75" customHeight="1" thickBot="1">
      <c r="A30" s="64" t="s">
        <v>65</v>
      </c>
      <c r="B30" s="65">
        <v>7951200</v>
      </c>
      <c r="C30" s="56" t="s">
        <v>61</v>
      </c>
      <c r="D30" s="56" t="s">
        <v>63</v>
      </c>
      <c r="E30" s="56" t="s">
        <v>64</v>
      </c>
      <c r="F30" s="142">
        <v>968.8</v>
      </c>
      <c r="G30" s="142">
        <v>1372.4</v>
      </c>
      <c r="H30" s="142">
        <v>0</v>
      </c>
    </row>
    <row r="31" spans="1:8" s="31" customFormat="1" ht="84" customHeight="1" thickBot="1">
      <c r="A31" s="150" t="s">
        <v>36</v>
      </c>
      <c r="B31" s="63">
        <v>7951600</v>
      </c>
      <c r="C31" s="63"/>
      <c r="D31" s="63"/>
      <c r="E31" s="63"/>
      <c r="F31" s="151">
        <f>F34+F37</f>
        <v>1257.5999999999999</v>
      </c>
      <c r="G31" s="151">
        <f>G34+G37</f>
        <v>0</v>
      </c>
      <c r="H31" s="152">
        <f>H34+H37</f>
        <v>2300</v>
      </c>
    </row>
    <row r="32" spans="1:8" s="31" customFormat="1" ht="16.5" customHeight="1">
      <c r="A32" s="59" t="s">
        <v>45</v>
      </c>
      <c r="B32" s="60">
        <v>7951600</v>
      </c>
      <c r="C32" s="51" t="s">
        <v>47</v>
      </c>
      <c r="D32" s="51"/>
      <c r="E32" s="51"/>
      <c r="F32" s="149"/>
      <c r="G32" s="149"/>
      <c r="H32" s="149"/>
    </row>
    <row r="33" spans="1:10" s="31" customFormat="1" ht="18.75" customHeight="1">
      <c r="A33" s="58" t="s">
        <v>46</v>
      </c>
      <c r="B33" s="57">
        <v>7951600</v>
      </c>
      <c r="C33" s="50" t="s">
        <v>47</v>
      </c>
      <c r="D33" s="50" t="s">
        <v>48</v>
      </c>
      <c r="E33" s="50"/>
      <c r="F33" s="148"/>
      <c r="G33" s="148"/>
      <c r="H33" s="148"/>
    </row>
    <row r="34" spans="1:10" s="31" customFormat="1" ht="16.5" customHeight="1">
      <c r="A34" s="58" t="s">
        <v>56</v>
      </c>
      <c r="B34" s="57">
        <v>7951600</v>
      </c>
      <c r="C34" s="50" t="s">
        <v>47</v>
      </c>
      <c r="D34" s="50" t="s">
        <v>48</v>
      </c>
      <c r="E34" s="50" t="s">
        <v>49</v>
      </c>
      <c r="F34" s="137">
        <v>1180</v>
      </c>
      <c r="G34" s="137">
        <v>0</v>
      </c>
      <c r="H34" s="137">
        <v>2300</v>
      </c>
      <c r="J34" s="119"/>
    </row>
    <row r="35" spans="1:10" s="31" customFormat="1" ht="17.25" customHeight="1">
      <c r="A35" s="58" t="s">
        <v>50</v>
      </c>
      <c r="B35" s="57">
        <v>7951600</v>
      </c>
      <c r="C35" s="50" t="s">
        <v>51</v>
      </c>
      <c r="D35" s="50"/>
      <c r="E35" s="50"/>
      <c r="F35" s="148"/>
      <c r="G35" s="148"/>
      <c r="H35" s="148"/>
    </row>
    <row r="36" spans="1:10" s="31" customFormat="1" ht="16.5" customHeight="1">
      <c r="A36" s="58" t="s">
        <v>52</v>
      </c>
      <c r="B36" s="57">
        <v>7951600</v>
      </c>
      <c r="C36" s="50" t="s">
        <v>51</v>
      </c>
      <c r="D36" s="50" t="s">
        <v>53</v>
      </c>
      <c r="E36" s="50"/>
      <c r="F36" s="148"/>
      <c r="G36" s="148"/>
      <c r="H36" s="148"/>
    </row>
    <row r="37" spans="1:10" s="31" customFormat="1" ht="19.5" customHeight="1" thickBot="1">
      <c r="A37" s="64" t="s">
        <v>57</v>
      </c>
      <c r="B37" s="65">
        <v>7951600</v>
      </c>
      <c r="C37" s="56" t="s">
        <v>51</v>
      </c>
      <c r="D37" s="56" t="s">
        <v>53</v>
      </c>
      <c r="E37" s="56" t="s">
        <v>54</v>
      </c>
      <c r="F37" s="142">
        <v>77.599999999999994</v>
      </c>
      <c r="G37" s="142">
        <v>0</v>
      </c>
      <c r="H37" s="142">
        <v>0</v>
      </c>
    </row>
    <row r="38" spans="1:10" s="31" customFormat="1" ht="50.25" customHeight="1" thickBot="1">
      <c r="A38" s="79" t="s">
        <v>92</v>
      </c>
      <c r="B38" s="63">
        <v>7951700</v>
      </c>
      <c r="C38" s="80"/>
      <c r="D38" s="80"/>
      <c r="E38" s="80"/>
      <c r="F38" s="91">
        <f>F50+F47+F44+F41</f>
        <v>3094.3</v>
      </c>
      <c r="G38" s="91">
        <f>G50+G41</f>
        <v>1550</v>
      </c>
      <c r="H38" s="92">
        <f>H50+H44+H41</f>
        <v>4971.6000000000004</v>
      </c>
    </row>
    <row r="39" spans="1:10" s="31" customFormat="1" ht="18" customHeight="1">
      <c r="A39" s="104" t="s">
        <v>71</v>
      </c>
      <c r="B39" s="105">
        <v>7951710</v>
      </c>
      <c r="C39" s="106" t="s">
        <v>72</v>
      </c>
      <c r="D39" s="106"/>
      <c r="E39" s="106"/>
      <c r="F39" s="107"/>
      <c r="G39" s="107"/>
      <c r="H39" s="108"/>
    </row>
    <row r="40" spans="1:10" s="31" customFormat="1" ht="17.25" customHeight="1">
      <c r="A40" s="109" t="s">
        <v>75</v>
      </c>
      <c r="B40" s="57">
        <v>7951710</v>
      </c>
      <c r="C40" s="69" t="s">
        <v>72</v>
      </c>
      <c r="D40" s="69" t="s">
        <v>73</v>
      </c>
      <c r="E40" s="69"/>
      <c r="F40" s="74"/>
      <c r="G40" s="74"/>
      <c r="H40" s="110"/>
    </row>
    <row r="41" spans="1:10" s="31" customFormat="1" ht="19.5" customHeight="1">
      <c r="A41" s="109" t="s">
        <v>76</v>
      </c>
      <c r="B41" s="57">
        <v>7951710</v>
      </c>
      <c r="C41" s="69" t="s">
        <v>72</v>
      </c>
      <c r="D41" s="69" t="s">
        <v>73</v>
      </c>
      <c r="E41" s="69" t="s">
        <v>74</v>
      </c>
      <c r="F41" s="75">
        <v>1750.3</v>
      </c>
      <c r="G41" s="75">
        <v>1350</v>
      </c>
      <c r="H41" s="111">
        <v>4421.6000000000004</v>
      </c>
    </row>
    <row r="42" spans="1:10" s="31" customFormat="1" ht="20.25" customHeight="1">
      <c r="A42" s="112" t="s">
        <v>71</v>
      </c>
      <c r="B42" s="57">
        <v>7951710</v>
      </c>
      <c r="C42" s="69" t="s">
        <v>72</v>
      </c>
      <c r="D42" s="69"/>
      <c r="E42" s="69"/>
      <c r="F42" s="75"/>
      <c r="G42" s="75"/>
      <c r="H42" s="111"/>
    </row>
    <row r="43" spans="1:10" s="31" customFormat="1" ht="17.25" customHeight="1">
      <c r="A43" s="109" t="s">
        <v>75</v>
      </c>
      <c r="B43" s="57">
        <v>7951710</v>
      </c>
      <c r="C43" s="69" t="s">
        <v>72</v>
      </c>
      <c r="D43" s="69" t="s">
        <v>73</v>
      </c>
      <c r="E43" s="69"/>
      <c r="F43" s="75"/>
      <c r="G43" s="75"/>
      <c r="H43" s="111"/>
    </row>
    <row r="44" spans="1:10" s="31" customFormat="1" ht="23.25" customHeight="1">
      <c r="A44" s="109" t="s">
        <v>76</v>
      </c>
      <c r="B44" s="57">
        <v>7951710</v>
      </c>
      <c r="C44" s="69" t="s">
        <v>72</v>
      </c>
      <c r="D44" s="69" t="s">
        <v>73</v>
      </c>
      <c r="E44" s="69" t="s">
        <v>83</v>
      </c>
      <c r="F44" s="75">
        <v>424</v>
      </c>
      <c r="G44" s="75"/>
      <c r="H44" s="111">
        <v>350</v>
      </c>
    </row>
    <row r="45" spans="1:10" ht="24" customHeight="1">
      <c r="A45" s="113" t="s">
        <v>71</v>
      </c>
      <c r="B45" s="57">
        <v>7951720</v>
      </c>
      <c r="C45" s="70" t="s">
        <v>72</v>
      </c>
      <c r="D45" s="70"/>
      <c r="E45" s="70"/>
      <c r="F45" s="78"/>
      <c r="G45" s="75"/>
      <c r="H45" s="111"/>
    </row>
    <row r="46" spans="1:10" ht="15.75">
      <c r="A46" s="109" t="s">
        <v>75</v>
      </c>
      <c r="B46" s="57">
        <v>7951720</v>
      </c>
      <c r="C46" s="69" t="s">
        <v>72</v>
      </c>
      <c r="D46" s="69" t="s">
        <v>73</v>
      </c>
      <c r="E46" s="69"/>
      <c r="F46" s="74"/>
      <c r="G46" s="75"/>
      <c r="H46" s="111"/>
    </row>
    <row r="47" spans="1:10" ht="15.75">
      <c r="A47" s="109" t="s">
        <v>76</v>
      </c>
      <c r="B47" s="57">
        <v>7951720</v>
      </c>
      <c r="C47" s="69" t="s">
        <v>72</v>
      </c>
      <c r="D47" s="69" t="s">
        <v>73</v>
      </c>
      <c r="E47" s="69" t="s">
        <v>74</v>
      </c>
      <c r="F47" s="75">
        <v>910</v>
      </c>
      <c r="G47" s="75"/>
      <c r="H47" s="111"/>
    </row>
    <row r="48" spans="1:10" ht="17.25" customHeight="1">
      <c r="A48" s="112" t="s">
        <v>71</v>
      </c>
      <c r="B48" s="57">
        <v>7951720</v>
      </c>
      <c r="C48" s="69" t="s">
        <v>72</v>
      </c>
      <c r="D48" s="69"/>
      <c r="E48" s="69"/>
      <c r="F48" s="75"/>
      <c r="G48" s="75"/>
      <c r="H48" s="111"/>
    </row>
    <row r="49" spans="1:11" ht="15.75">
      <c r="A49" s="109" t="s">
        <v>75</v>
      </c>
      <c r="B49" s="57">
        <v>7951720</v>
      </c>
      <c r="C49" s="69" t="s">
        <v>72</v>
      </c>
      <c r="D49" s="69" t="s">
        <v>73</v>
      </c>
      <c r="E49" s="69"/>
      <c r="F49" s="75"/>
      <c r="G49" s="75"/>
      <c r="H49" s="111"/>
    </row>
    <row r="50" spans="1:11" ht="16.5" thickBot="1">
      <c r="A50" s="114" t="s">
        <v>76</v>
      </c>
      <c r="B50" s="115">
        <v>7951720</v>
      </c>
      <c r="C50" s="116" t="s">
        <v>72</v>
      </c>
      <c r="D50" s="116" t="s">
        <v>73</v>
      </c>
      <c r="E50" s="116" t="s">
        <v>83</v>
      </c>
      <c r="F50" s="117">
        <v>10</v>
      </c>
      <c r="G50" s="117">
        <v>200</v>
      </c>
      <c r="H50" s="118">
        <v>200</v>
      </c>
    </row>
    <row r="51" spans="1:11" ht="69.75" customHeight="1" thickBot="1">
      <c r="A51" s="154" t="s">
        <v>91</v>
      </c>
      <c r="B51" s="63">
        <v>7951800</v>
      </c>
      <c r="C51" s="155"/>
      <c r="D51" s="155"/>
      <c r="E51" s="155"/>
      <c r="F51" s="171">
        <f>F53+F55+F59+F62+F64+F67+F70+F72+F76</f>
        <v>54213.200000000004</v>
      </c>
      <c r="G51" s="172">
        <v>52937</v>
      </c>
      <c r="H51" s="173">
        <v>53397.8</v>
      </c>
      <c r="I51" s="174">
        <v>52937</v>
      </c>
      <c r="J51" s="174">
        <v>52937</v>
      </c>
      <c r="K51" s="175">
        <v>53397.8</v>
      </c>
    </row>
    <row r="52" spans="1:11" ht="15.75">
      <c r="A52" s="59" t="s">
        <v>71</v>
      </c>
      <c r="B52" s="60">
        <v>7951800</v>
      </c>
      <c r="C52" s="70" t="s">
        <v>72</v>
      </c>
      <c r="D52" s="70"/>
      <c r="E52" s="70"/>
      <c r="F52" s="153"/>
      <c r="G52" s="99"/>
      <c r="H52" s="99"/>
    </row>
    <row r="53" spans="1:11" ht="15.75">
      <c r="A53" s="59" t="s">
        <v>98</v>
      </c>
      <c r="B53" s="60">
        <v>7951800</v>
      </c>
      <c r="C53" s="70" t="s">
        <v>72</v>
      </c>
      <c r="D53" s="70" t="s">
        <v>53</v>
      </c>
      <c r="E53" s="70"/>
      <c r="F53" s="170" t="s">
        <v>99</v>
      </c>
      <c r="G53" s="153">
        <v>25048.9</v>
      </c>
      <c r="H53" s="153">
        <v>25048.9</v>
      </c>
      <c r="J53">
        <v>54213.2</v>
      </c>
    </row>
    <row r="54" spans="1:11" ht="15.75">
      <c r="A54" s="52" t="s">
        <v>76</v>
      </c>
      <c r="B54" s="60">
        <v>7951800</v>
      </c>
      <c r="C54" s="70" t="s">
        <v>72</v>
      </c>
      <c r="D54" s="70" t="s">
        <v>53</v>
      </c>
      <c r="E54" s="70" t="s">
        <v>96</v>
      </c>
      <c r="F54" s="70" t="s">
        <v>99</v>
      </c>
      <c r="G54" s="78">
        <v>25048.9</v>
      </c>
      <c r="H54" s="78">
        <v>25048.9</v>
      </c>
    </row>
    <row r="55" spans="1:11" ht="15.75">
      <c r="A55" s="103" t="s">
        <v>75</v>
      </c>
      <c r="B55" s="60">
        <v>7951800</v>
      </c>
      <c r="C55" s="70" t="s">
        <v>72</v>
      </c>
      <c r="D55" s="70" t="s">
        <v>73</v>
      </c>
      <c r="E55" s="70"/>
      <c r="F55" s="170" t="s">
        <v>100</v>
      </c>
      <c r="G55" s="153">
        <v>15698.1</v>
      </c>
      <c r="H55" s="153">
        <v>16099.9</v>
      </c>
    </row>
    <row r="56" spans="1:11" ht="15.75">
      <c r="A56" s="103" t="s">
        <v>82</v>
      </c>
      <c r="B56" s="60">
        <v>7951800</v>
      </c>
      <c r="C56" s="70" t="s">
        <v>72</v>
      </c>
      <c r="D56" s="70" t="s">
        <v>73</v>
      </c>
      <c r="E56" s="70" t="s">
        <v>81</v>
      </c>
      <c r="F56" s="70" t="s">
        <v>101</v>
      </c>
      <c r="G56" s="78">
        <v>10962.8</v>
      </c>
      <c r="H56" s="78">
        <v>11364.6</v>
      </c>
    </row>
    <row r="57" spans="1:11" ht="15.75">
      <c r="A57" s="52" t="s">
        <v>76</v>
      </c>
      <c r="B57" s="60">
        <v>7951800</v>
      </c>
      <c r="C57" s="70" t="s">
        <v>72</v>
      </c>
      <c r="D57" s="70" t="s">
        <v>73</v>
      </c>
      <c r="E57" s="70" t="s">
        <v>96</v>
      </c>
      <c r="F57" s="78">
        <v>4619.5</v>
      </c>
      <c r="G57" s="78">
        <v>4735.3</v>
      </c>
      <c r="H57" s="78">
        <v>4735.3</v>
      </c>
    </row>
    <row r="58" spans="1:11" ht="15.75">
      <c r="A58" s="103" t="s">
        <v>88</v>
      </c>
      <c r="B58" s="60">
        <v>7951800</v>
      </c>
      <c r="C58" s="70" t="s">
        <v>89</v>
      </c>
      <c r="D58" s="70"/>
      <c r="E58" s="70"/>
      <c r="F58" s="78"/>
      <c r="G58" s="99"/>
      <c r="H58" s="99"/>
    </row>
    <row r="59" spans="1:11" ht="15.75">
      <c r="A59" s="103" t="s">
        <v>102</v>
      </c>
      <c r="B59" s="60">
        <v>7951800</v>
      </c>
      <c r="C59" s="70" t="s">
        <v>89</v>
      </c>
      <c r="D59" s="70" t="s">
        <v>89</v>
      </c>
      <c r="E59" s="70"/>
      <c r="F59" s="153">
        <v>5035.2</v>
      </c>
      <c r="G59" s="153">
        <v>5035.2</v>
      </c>
      <c r="H59" s="153">
        <v>5035.2</v>
      </c>
    </row>
    <row r="60" spans="1:11" ht="15.75">
      <c r="A60" s="103" t="s">
        <v>82</v>
      </c>
      <c r="B60" s="60">
        <v>7951800</v>
      </c>
      <c r="C60" s="70" t="s">
        <v>89</v>
      </c>
      <c r="D60" s="70" t="s">
        <v>89</v>
      </c>
      <c r="E60" s="70" t="s">
        <v>81</v>
      </c>
      <c r="F60" s="78">
        <v>5035.2</v>
      </c>
      <c r="G60" s="78">
        <v>5035.2</v>
      </c>
      <c r="H60" s="78">
        <v>5035.2</v>
      </c>
    </row>
    <row r="61" spans="1:11" ht="15.75">
      <c r="A61" s="103" t="s">
        <v>45</v>
      </c>
      <c r="B61" s="60">
        <v>7951800</v>
      </c>
      <c r="C61" s="70" t="s">
        <v>47</v>
      </c>
      <c r="D61" s="70"/>
      <c r="E61" s="70"/>
      <c r="F61" s="78"/>
      <c r="G61" s="99"/>
      <c r="H61" s="99"/>
    </row>
    <row r="62" spans="1:11" ht="15.75">
      <c r="A62" s="103" t="s">
        <v>103</v>
      </c>
      <c r="B62" s="60">
        <v>7951800</v>
      </c>
      <c r="C62" s="70" t="s">
        <v>47</v>
      </c>
      <c r="D62" s="70" t="s">
        <v>89</v>
      </c>
      <c r="E62" s="70"/>
      <c r="F62" s="153">
        <v>100</v>
      </c>
      <c r="G62" s="153">
        <v>50</v>
      </c>
      <c r="H62" s="153">
        <v>50</v>
      </c>
    </row>
    <row r="63" spans="1:11" ht="15.75">
      <c r="A63" s="52" t="s">
        <v>76</v>
      </c>
      <c r="B63" s="60">
        <v>7951800</v>
      </c>
      <c r="C63" s="70" t="s">
        <v>47</v>
      </c>
      <c r="D63" s="70" t="s">
        <v>89</v>
      </c>
      <c r="E63" s="70" t="s">
        <v>96</v>
      </c>
      <c r="F63" s="78">
        <v>100</v>
      </c>
      <c r="G63" s="78">
        <v>50</v>
      </c>
      <c r="H63" s="78">
        <v>50</v>
      </c>
    </row>
    <row r="64" spans="1:11" ht="15.75">
      <c r="A64" s="103" t="s">
        <v>104</v>
      </c>
      <c r="B64" s="60">
        <v>7951800</v>
      </c>
      <c r="C64" s="70" t="s">
        <v>47</v>
      </c>
      <c r="D64" s="70" t="s">
        <v>48</v>
      </c>
      <c r="E64" s="70"/>
      <c r="F64" s="153">
        <v>1361.9</v>
      </c>
      <c r="G64" s="153">
        <v>1361.9</v>
      </c>
      <c r="H64" s="153">
        <v>1361.9</v>
      </c>
    </row>
    <row r="65" spans="1:8" ht="15.75">
      <c r="A65" s="103" t="s">
        <v>56</v>
      </c>
      <c r="B65" s="60">
        <v>7951800</v>
      </c>
      <c r="C65" s="70" t="s">
        <v>47</v>
      </c>
      <c r="D65" s="70" t="s">
        <v>48</v>
      </c>
      <c r="E65" s="70" t="s">
        <v>49</v>
      </c>
      <c r="F65" s="78">
        <v>1361.9</v>
      </c>
      <c r="G65" s="78">
        <v>1361.9</v>
      </c>
      <c r="H65" s="78">
        <v>1361.9</v>
      </c>
    </row>
    <row r="66" spans="1:8" ht="15.75">
      <c r="A66" s="103" t="s">
        <v>50</v>
      </c>
      <c r="B66" s="60">
        <v>7951800</v>
      </c>
      <c r="C66" s="70" t="s">
        <v>51</v>
      </c>
      <c r="D66" s="70"/>
      <c r="E66" s="70"/>
      <c r="F66" s="78"/>
      <c r="G66" s="99"/>
      <c r="H66" s="99"/>
    </row>
    <row r="67" spans="1:8" ht="15.75">
      <c r="A67" s="103" t="s">
        <v>105</v>
      </c>
      <c r="B67" s="60">
        <v>7951800</v>
      </c>
      <c r="C67" s="70" t="s">
        <v>51</v>
      </c>
      <c r="D67" s="70" t="s">
        <v>53</v>
      </c>
      <c r="E67" s="70"/>
      <c r="F67" s="153">
        <v>1715.3</v>
      </c>
      <c r="G67" s="99"/>
      <c r="H67" s="99"/>
    </row>
    <row r="68" spans="1:8" ht="15.75">
      <c r="A68" s="52" t="s">
        <v>76</v>
      </c>
      <c r="B68" s="60">
        <v>7951800</v>
      </c>
      <c r="C68" s="70" t="s">
        <v>51</v>
      </c>
      <c r="D68" s="70" t="s">
        <v>53</v>
      </c>
      <c r="E68" s="70" t="s">
        <v>96</v>
      </c>
      <c r="F68" s="78">
        <v>1715.3</v>
      </c>
      <c r="G68" s="99"/>
      <c r="H68" s="99"/>
    </row>
    <row r="69" spans="1:8" ht="15.75">
      <c r="A69" s="103" t="s">
        <v>60</v>
      </c>
      <c r="B69" s="60">
        <v>7951800</v>
      </c>
      <c r="C69" s="70" t="s">
        <v>61</v>
      </c>
      <c r="D69" s="70"/>
      <c r="E69" s="70"/>
      <c r="F69" s="78"/>
      <c r="G69" s="99"/>
      <c r="H69" s="99"/>
    </row>
    <row r="70" spans="1:8" ht="15.75">
      <c r="A70" s="103" t="s">
        <v>106</v>
      </c>
      <c r="B70" s="60">
        <v>7951800</v>
      </c>
      <c r="C70" s="70" t="s">
        <v>61</v>
      </c>
      <c r="D70" s="70" t="s">
        <v>72</v>
      </c>
      <c r="E70" s="70"/>
      <c r="F70" s="153">
        <v>3300</v>
      </c>
      <c r="G70" s="99"/>
      <c r="H70" s="99"/>
    </row>
    <row r="71" spans="1:8" ht="15.75">
      <c r="A71" s="103" t="s">
        <v>108</v>
      </c>
      <c r="B71" s="60">
        <v>7951800</v>
      </c>
      <c r="C71" s="70" t="s">
        <v>61</v>
      </c>
      <c r="D71" s="70" t="s">
        <v>72</v>
      </c>
      <c r="E71" s="70" t="s">
        <v>107</v>
      </c>
      <c r="F71" s="78">
        <v>3300</v>
      </c>
      <c r="G71" s="99"/>
      <c r="H71" s="99"/>
    </row>
    <row r="72" spans="1:8" ht="15.75">
      <c r="A72" s="103" t="s">
        <v>62</v>
      </c>
      <c r="B72" s="60">
        <v>7951800</v>
      </c>
      <c r="C72" s="70" t="s">
        <v>61</v>
      </c>
      <c r="D72" s="70" t="s">
        <v>63</v>
      </c>
      <c r="E72" s="70"/>
      <c r="F72" s="153">
        <v>972</v>
      </c>
      <c r="G72" s="99"/>
      <c r="H72" s="99"/>
    </row>
    <row r="73" spans="1:8" ht="15.75">
      <c r="A73" s="103" t="s">
        <v>108</v>
      </c>
      <c r="B73" s="60">
        <v>7951800</v>
      </c>
      <c r="C73" s="70" t="s">
        <v>61</v>
      </c>
      <c r="D73" s="70" t="s">
        <v>63</v>
      </c>
      <c r="E73" s="70" t="s">
        <v>107</v>
      </c>
      <c r="F73" s="78">
        <v>862</v>
      </c>
      <c r="G73" s="99"/>
      <c r="H73" s="99"/>
    </row>
    <row r="74" spans="1:8" ht="15.75">
      <c r="A74" s="103" t="s">
        <v>109</v>
      </c>
      <c r="B74" s="60">
        <v>7951800</v>
      </c>
      <c r="C74" s="70" t="s">
        <v>61</v>
      </c>
      <c r="D74" s="70" t="s">
        <v>63</v>
      </c>
      <c r="E74" s="70" t="s">
        <v>83</v>
      </c>
      <c r="F74" s="78">
        <v>110</v>
      </c>
      <c r="G74" s="99"/>
      <c r="H74" s="99"/>
    </row>
    <row r="75" spans="1:8" ht="15.75">
      <c r="A75" s="103" t="s">
        <v>111</v>
      </c>
      <c r="B75" s="60">
        <v>7951800</v>
      </c>
      <c r="C75" s="70" t="s">
        <v>110</v>
      </c>
      <c r="D75" s="70"/>
      <c r="E75" s="70"/>
      <c r="F75" s="78"/>
      <c r="G75" s="99"/>
      <c r="H75" s="99"/>
    </row>
    <row r="76" spans="1:8" ht="15.75">
      <c r="A76" s="103" t="s">
        <v>112</v>
      </c>
      <c r="B76" s="60">
        <v>7951800</v>
      </c>
      <c r="C76" s="70" t="s">
        <v>110</v>
      </c>
      <c r="D76" s="70" t="s">
        <v>53</v>
      </c>
      <c r="E76" s="70"/>
      <c r="F76" s="153">
        <v>50</v>
      </c>
      <c r="G76" s="99"/>
      <c r="H76" s="99"/>
    </row>
    <row r="77" spans="1:8" ht="15.75">
      <c r="A77" s="52" t="s">
        <v>76</v>
      </c>
      <c r="B77" s="60">
        <v>7951800</v>
      </c>
      <c r="C77" s="70" t="s">
        <v>110</v>
      </c>
      <c r="D77" s="70" t="s">
        <v>53</v>
      </c>
      <c r="E77" s="70" t="s">
        <v>96</v>
      </c>
      <c r="F77" s="78">
        <v>50</v>
      </c>
      <c r="G77" s="99"/>
      <c r="H77" s="99"/>
    </row>
    <row r="78" spans="1:8" ht="15.75">
      <c r="A78" s="103"/>
      <c r="B78" s="60"/>
      <c r="C78" s="70"/>
      <c r="D78" s="70"/>
      <c r="E78" s="70"/>
      <c r="F78" s="78"/>
      <c r="G78" s="99"/>
      <c r="H78" s="99"/>
    </row>
    <row r="79" spans="1:8" ht="15.75">
      <c r="A79" s="103"/>
      <c r="B79" s="60"/>
      <c r="C79" s="70"/>
      <c r="D79" s="70"/>
      <c r="E79" s="70"/>
      <c r="F79" s="78"/>
      <c r="G79" s="99"/>
      <c r="H79" s="99"/>
    </row>
    <row r="80" spans="1:8" ht="15.75">
      <c r="A80" s="103"/>
      <c r="B80" s="60"/>
      <c r="C80" s="70"/>
      <c r="D80" s="70"/>
      <c r="E80" s="70"/>
      <c r="F80" s="78"/>
      <c r="G80" s="99"/>
      <c r="H80" s="99"/>
    </row>
    <row r="81" spans="1:8" ht="15.75">
      <c r="A81" s="103"/>
      <c r="B81" s="60"/>
      <c r="C81" s="70"/>
      <c r="D81" s="70"/>
      <c r="E81" s="70"/>
      <c r="F81" s="78"/>
      <c r="G81" s="99"/>
      <c r="H81" s="99"/>
    </row>
    <row r="82" spans="1:8" ht="15.75">
      <c r="A82" s="103"/>
      <c r="B82" s="60"/>
      <c r="C82" s="70"/>
      <c r="D82" s="70"/>
      <c r="E82" s="70"/>
      <c r="F82" s="78"/>
      <c r="G82" s="99"/>
      <c r="H82" s="99"/>
    </row>
    <row r="83" spans="1:8" ht="15.75">
      <c r="A83" s="103"/>
      <c r="B83" s="60"/>
      <c r="C83" s="70"/>
      <c r="D83" s="70"/>
      <c r="E83" s="70"/>
      <c r="F83" s="78"/>
      <c r="G83" s="99"/>
      <c r="H83" s="99"/>
    </row>
    <row r="84" spans="1:8" ht="15.75">
      <c r="A84" s="103"/>
      <c r="B84" s="60"/>
      <c r="C84" s="70"/>
      <c r="D84" s="70"/>
      <c r="E84" s="70"/>
      <c r="F84" s="78"/>
      <c r="G84" s="99"/>
      <c r="H84" s="99"/>
    </row>
    <row r="85" spans="1:8" ht="15.75">
      <c r="A85" s="59"/>
      <c r="B85" s="60"/>
      <c r="C85" s="70"/>
      <c r="D85" s="70"/>
      <c r="E85" s="70"/>
      <c r="F85" s="153"/>
      <c r="G85" s="99"/>
      <c r="H85" s="99"/>
    </row>
    <row r="86" spans="1:8" ht="15.75">
      <c r="A86" s="52" t="s">
        <v>75</v>
      </c>
      <c r="B86" s="57">
        <v>7951810</v>
      </c>
      <c r="C86" s="69" t="s">
        <v>72</v>
      </c>
      <c r="D86" s="69" t="s">
        <v>73</v>
      </c>
      <c r="E86" s="69"/>
      <c r="F86" s="73"/>
      <c r="G86" s="73"/>
      <c r="H86" s="73"/>
    </row>
    <row r="87" spans="1:8" ht="15.75">
      <c r="A87" s="52" t="s">
        <v>76</v>
      </c>
      <c r="B87" s="57">
        <v>7951810</v>
      </c>
      <c r="C87" s="69" t="s">
        <v>72</v>
      </c>
      <c r="D87" s="69" t="s">
        <v>73</v>
      </c>
      <c r="E87" s="69" t="s">
        <v>74</v>
      </c>
      <c r="F87" s="74">
        <v>43413.2</v>
      </c>
      <c r="G87" s="74">
        <v>43396.2</v>
      </c>
      <c r="H87" s="74">
        <v>43727.7</v>
      </c>
    </row>
    <row r="88" spans="1:8" ht="15.75">
      <c r="A88" s="58" t="s">
        <v>45</v>
      </c>
      <c r="B88" s="57">
        <v>7951810</v>
      </c>
      <c r="C88" s="50" t="s">
        <v>47</v>
      </c>
      <c r="D88" s="50"/>
      <c r="E88" s="50"/>
      <c r="F88" s="73"/>
      <c r="G88" s="73"/>
      <c r="H88" s="73"/>
    </row>
    <row r="89" spans="1:8" ht="15.75">
      <c r="A89" s="58" t="s">
        <v>46</v>
      </c>
      <c r="B89" s="60">
        <v>7951810</v>
      </c>
      <c r="C89" s="50" t="s">
        <v>47</v>
      </c>
      <c r="D89" s="50" t="s">
        <v>48</v>
      </c>
      <c r="E89" s="50"/>
      <c r="F89" s="73"/>
      <c r="G89" s="73"/>
      <c r="H89" s="73"/>
    </row>
    <row r="90" spans="1:8" ht="15.75">
      <c r="A90" s="120" t="s">
        <v>98</v>
      </c>
      <c r="B90" s="57">
        <v>7951810</v>
      </c>
      <c r="C90" s="50" t="s">
        <v>47</v>
      </c>
      <c r="D90" s="50" t="s">
        <v>48</v>
      </c>
      <c r="E90" s="50" t="s">
        <v>96</v>
      </c>
      <c r="F90" s="74">
        <v>1361.9</v>
      </c>
      <c r="G90" s="73">
        <v>1361.9</v>
      </c>
      <c r="H90" s="73">
        <v>1361.9</v>
      </c>
    </row>
    <row r="91" spans="1:8" ht="15.75">
      <c r="A91" s="58" t="s">
        <v>50</v>
      </c>
      <c r="B91" s="60">
        <v>7951810</v>
      </c>
      <c r="C91" s="50" t="s">
        <v>51</v>
      </c>
      <c r="D91" s="50"/>
      <c r="E91" s="50"/>
      <c r="F91" s="73"/>
      <c r="G91" s="73"/>
      <c r="H91" s="73"/>
    </row>
    <row r="92" spans="1:8" ht="15.75">
      <c r="A92" s="58" t="s">
        <v>52</v>
      </c>
      <c r="B92" s="57">
        <v>7951810</v>
      </c>
      <c r="C92" s="56" t="s">
        <v>51</v>
      </c>
      <c r="D92" s="56" t="s">
        <v>53</v>
      </c>
      <c r="E92" s="56"/>
      <c r="F92" s="77"/>
      <c r="G92" s="77"/>
      <c r="H92" s="77"/>
    </row>
    <row r="93" spans="1:8" ht="15.75">
      <c r="A93" s="58" t="s">
        <v>57</v>
      </c>
      <c r="B93" s="60">
        <v>7951810</v>
      </c>
      <c r="C93" s="50" t="s">
        <v>51</v>
      </c>
      <c r="D93" s="50" t="s">
        <v>53</v>
      </c>
      <c r="E93" s="50" t="s">
        <v>54</v>
      </c>
      <c r="F93" s="74">
        <v>1715.3</v>
      </c>
      <c r="G93" s="73">
        <v>1715.3</v>
      </c>
      <c r="H93" s="73">
        <v>1715.3</v>
      </c>
    </row>
    <row r="94" spans="1:8" ht="15.75">
      <c r="A94" s="130" t="s">
        <v>71</v>
      </c>
      <c r="B94" s="131">
        <v>7951810</v>
      </c>
      <c r="C94" s="98" t="s">
        <v>72</v>
      </c>
      <c r="D94" s="98"/>
      <c r="E94" s="98"/>
      <c r="F94" s="101"/>
      <c r="G94" s="101"/>
      <c r="H94" s="101"/>
    </row>
    <row r="95" spans="1:8" ht="15.75">
      <c r="A95" s="96" t="s">
        <v>75</v>
      </c>
      <c r="B95" s="132">
        <v>7951810</v>
      </c>
      <c r="C95" s="95" t="s">
        <v>72</v>
      </c>
      <c r="D95" s="95" t="s">
        <v>73</v>
      </c>
      <c r="E95" s="95"/>
      <c r="F95" s="101"/>
      <c r="G95" s="101"/>
      <c r="H95" s="101"/>
    </row>
    <row r="96" spans="1:8" ht="15.75">
      <c r="A96" s="120" t="s">
        <v>76</v>
      </c>
      <c r="B96" s="133">
        <v>7951810</v>
      </c>
      <c r="C96" s="134" t="s">
        <v>72</v>
      </c>
      <c r="D96" s="134" t="s">
        <v>73</v>
      </c>
      <c r="E96" s="134" t="s">
        <v>74</v>
      </c>
      <c r="F96" s="135">
        <v>4619.5</v>
      </c>
      <c r="G96" s="102">
        <v>4735.3</v>
      </c>
      <c r="H96" s="102">
        <v>4735.3</v>
      </c>
    </row>
    <row r="97" spans="1:8" ht="15.75">
      <c r="A97" s="97" t="s">
        <v>88</v>
      </c>
      <c r="B97" s="60">
        <v>7951820</v>
      </c>
      <c r="C97" s="98" t="s">
        <v>89</v>
      </c>
      <c r="D97" s="98"/>
      <c r="E97" s="98"/>
      <c r="F97" s="100"/>
      <c r="G97" s="99"/>
      <c r="H97" s="99"/>
    </row>
    <row r="98" spans="1:8" ht="15.75">
      <c r="A98" s="96" t="s">
        <v>90</v>
      </c>
      <c r="B98" s="57">
        <v>7951820</v>
      </c>
      <c r="C98" s="95" t="s">
        <v>89</v>
      </c>
      <c r="D98" s="95" t="s">
        <v>89</v>
      </c>
      <c r="E98" s="95"/>
      <c r="F98" s="101"/>
      <c r="G98" s="73"/>
      <c r="H98" s="73"/>
    </row>
    <row r="99" spans="1:8" ht="16.5" thickBot="1">
      <c r="A99" s="52" t="s">
        <v>76</v>
      </c>
      <c r="B99" s="57">
        <v>7951820</v>
      </c>
      <c r="C99" s="95" t="s">
        <v>89</v>
      </c>
      <c r="D99" s="95" t="s">
        <v>89</v>
      </c>
      <c r="E99" s="136" t="s">
        <v>96</v>
      </c>
      <c r="F99" s="102">
        <v>3103.3</v>
      </c>
      <c r="G99" s="77">
        <v>0</v>
      </c>
      <c r="H99" s="77">
        <v>0</v>
      </c>
    </row>
    <row r="100" spans="1:8" ht="67.5" customHeight="1" thickBot="1">
      <c r="A100" s="79" t="s">
        <v>84</v>
      </c>
      <c r="B100" s="63">
        <v>7951900</v>
      </c>
      <c r="C100" s="85"/>
      <c r="D100" s="85"/>
      <c r="E100" s="85"/>
      <c r="F100" s="86">
        <v>8650</v>
      </c>
      <c r="G100" s="156">
        <v>7450</v>
      </c>
      <c r="H100" s="157">
        <v>0</v>
      </c>
    </row>
    <row r="101" spans="1:8" ht="15.75">
      <c r="A101" s="59" t="s">
        <v>71</v>
      </c>
      <c r="B101" s="60">
        <v>7951900</v>
      </c>
      <c r="C101" s="70" t="s">
        <v>72</v>
      </c>
      <c r="D101" s="70"/>
      <c r="E101" s="70"/>
      <c r="F101" s="83"/>
      <c r="G101" s="83"/>
      <c r="H101" s="83"/>
    </row>
    <row r="102" spans="1:8" ht="15.75">
      <c r="A102" s="52" t="s">
        <v>75</v>
      </c>
      <c r="B102" s="57">
        <v>7951900</v>
      </c>
      <c r="C102" s="69" t="s">
        <v>72</v>
      </c>
      <c r="D102" s="69" t="s">
        <v>73</v>
      </c>
      <c r="E102" s="69"/>
      <c r="F102" s="81"/>
      <c r="G102" s="81"/>
      <c r="H102" s="81"/>
    </row>
    <row r="103" spans="1:8" ht="15.75">
      <c r="A103" s="52" t="s">
        <v>76</v>
      </c>
      <c r="B103" s="57">
        <v>7951900</v>
      </c>
      <c r="C103" s="69" t="s">
        <v>72</v>
      </c>
      <c r="D103" s="69" t="s">
        <v>73</v>
      </c>
      <c r="E103" s="69" t="s">
        <v>74</v>
      </c>
      <c r="F103" s="81">
        <v>8350</v>
      </c>
      <c r="G103" s="81">
        <v>3700</v>
      </c>
      <c r="H103" s="81">
        <v>0</v>
      </c>
    </row>
    <row r="104" spans="1:8" ht="15.75">
      <c r="A104" s="58" t="s">
        <v>45</v>
      </c>
      <c r="B104" s="57">
        <v>7951900</v>
      </c>
      <c r="C104" s="50" t="s">
        <v>47</v>
      </c>
      <c r="D104" s="50"/>
      <c r="E104" s="50"/>
      <c r="F104" s="81"/>
      <c r="G104" s="81"/>
      <c r="H104" s="81"/>
    </row>
    <row r="105" spans="1:8" ht="15.75">
      <c r="A105" s="58" t="s">
        <v>46</v>
      </c>
      <c r="B105" s="57">
        <v>7951900</v>
      </c>
      <c r="C105" s="50" t="s">
        <v>47</v>
      </c>
      <c r="D105" s="50" t="s">
        <v>48</v>
      </c>
      <c r="E105" s="50"/>
      <c r="F105" s="81"/>
      <c r="G105" s="81"/>
      <c r="H105" s="81"/>
    </row>
    <row r="106" spans="1:8" ht="16.5" thickBot="1">
      <c r="A106" s="120" t="s">
        <v>82</v>
      </c>
      <c r="B106" s="65">
        <v>7951900</v>
      </c>
      <c r="C106" s="56" t="s">
        <v>47</v>
      </c>
      <c r="D106" s="56" t="s">
        <v>48</v>
      </c>
      <c r="E106" s="56" t="s">
        <v>81</v>
      </c>
      <c r="F106" s="82">
        <v>300</v>
      </c>
      <c r="G106" s="82">
        <v>3750</v>
      </c>
      <c r="H106" s="82">
        <v>0</v>
      </c>
    </row>
    <row r="107" spans="1:8" ht="67.5" customHeight="1" thickBot="1">
      <c r="A107" s="61" t="s">
        <v>70</v>
      </c>
      <c r="B107" s="63">
        <v>7952000</v>
      </c>
      <c r="C107" s="62"/>
      <c r="D107" s="62"/>
      <c r="E107" s="62"/>
      <c r="F107" s="165">
        <v>3985</v>
      </c>
      <c r="G107" s="165">
        <v>4254</v>
      </c>
      <c r="H107" s="166">
        <v>4454</v>
      </c>
    </row>
    <row r="108" spans="1:8" ht="15.75">
      <c r="A108" s="59" t="s">
        <v>45</v>
      </c>
      <c r="B108" s="60">
        <v>7952000</v>
      </c>
      <c r="C108" s="51" t="s">
        <v>47</v>
      </c>
      <c r="D108" s="51"/>
      <c r="E108" s="51"/>
      <c r="F108" s="54"/>
      <c r="G108" s="54"/>
      <c r="H108" s="54"/>
    </row>
    <row r="109" spans="1:8" ht="15.75">
      <c r="A109" s="58" t="s">
        <v>46</v>
      </c>
      <c r="B109" s="57">
        <v>7952000</v>
      </c>
      <c r="C109" s="50" t="s">
        <v>47</v>
      </c>
      <c r="D109" s="50" t="s">
        <v>48</v>
      </c>
      <c r="E109" s="50"/>
      <c r="F109" s="52"/>
      <c r="G109" s="52"/>
      <c r="H109" s="52"/>
    </row>
    <row r="110" spans="1:8" ht="16.5" thickBot="1">
      <c r="A110" s="64" t="s">
        <v>56</v>
      </c>
      <c r="B110" s="65">
        <v>7952000</v>
      </c>
      <c r="C110" s="56" t="s">
        <v>47</v>
      </c>
      <c r="D110" s="56" t="s">
        <v>48</v>
      </c>
      <c r="E110" s="56" t="s">
        <v>49</v>
      </c>
      <c r="F110" s="68">
        <v>3985</v>
      </c>
      <c r="G110" s="68">
        <v>4254</v>
      </c>
      <c r="H110" s="68">
        <v>4454</v>
      </c>
    </row>
    <row r="111" spans="1:8" ht="67.5" customHeight="1" thickBot="1">
      <c r="A111" s="159" t="s">
        <v>93</v>
      </c>
      <c r="B111" s="63">
        <v>7952100</v>
      </c>
      <c r="C111" s="160"/>
      <c r="D111" s="161"/>
      <c r="E111" s="161"/>
      <c r="F111" s="71">
        <v>156320.4</v>
      </c>
      <c r="G111" s="71">
        <v>154939.6</v>
      </c>
      <c r="H111" s="72">
        <v>154939.6</v>
      </c>
    </row>
    <row r="112" spans="1:8" ht="19.5" customHeight="1">
      <c r="A112" s="59" t="s">
        <v>45</v>
      </c>
      <c r="B112" s="60">
        <v>7952100</v>
      </c>
      <c r="C112" s="51" t="s">
        <v>47</v>
      </c>
      <c r="D112" s="51"/>
      <c r="E112" s="51"/>
      <c r="F112" s="158"/>
      <c r="G112" s="54"/>
      <c r="H112" s="54"/>
    </row>
    <row r="113" spans="1:8" ht="18.75" customHeight="1">
      <c r="A113" s="122" t="s">
        <v>94</v>
      </c>
      <c r="B113" s="128">
        <v>7952100</v>
      </c>
      <c r="C113" s="129" t="s">
        <v>47</v>
      </c>
      <c r="D113" s="123" t="s">
        <v>72</v>
      </c>
      <c r="E113" s="124"/>
      <c r="F113" s="121"/>
      <c r="G113" s="121"/>
      <c r="H113" s="121"/>
    </row>
    <row r="114" spans="1:8" ht="15.75">
      <c r="A114" s="120" t="s">
        <v>82</v>
      </c>
      <c r="B114" s="128">
        <v>7952100</v>
      </c>
      <c r="C114" s="129" t="s">
        <v>47</v>
      </c>
      <c r="D114" s="123" t="s">
        <v>72</v>
      </c>
      <c r="E114" s="123" t="s">
        <v>81</v>
      </c>
      <c r="F114" s="74">
        <v>86768.02</v>
      </c>
      <c r="G114" s="74">
        <v>86768.02</v>
      </c>
      <c r="H114" s="74">
        <v>86768.02</v>
      </c>
    </row>
    <row r="115" spans="1:8" ht="15.75">
      <c r="A115" s="122" t="s">
        <v>95</v>
      </c>
      <c r="B115" s="128">
        <v>7952100</v>
      </c>
      <c r="C115" s="129" t="s">
        <v>47</v>
      </c>
      <c r="D115" s="123" t="s">
        <v>72</v>
      </c>
      <c r="E115" s="123"/>
      <c r="F115" s="74"/>
      <c r="G115" s="74"/>
      <c r="H115" s="74"/>
    </row>
    <row r="116" spans="1:8" ht="15.75">
      <c r="A116" s="127" t="s">
        <v>95</v>
      </c>
      <c r="B116" s="128">
        <v>7952100</v>
      </c>
      <c r="C116" s="129" t="s">
        <v>47</v>
      </c>
      <c r="D116" s="123" t="s">
        <v>97</v>
      </c>
      <c r="E116" s="123"/>
      <c r="F116" s="74"/>
      <c r="G116" s="74"/>
      <c r="H116" s="74"/>
    </row>
    <row r="117" spans="1:8" ht="15.75">
      <c r="A117" s="120" t="s">
        <v>82</v>
      </c>
      <c r="B117" s="128">
        <v>7952100</v>
      </c>
      <c r="C117" s="129" t="s">
        <v>47</v>
      </c>
      <c r="D117" s="123" t="s">
        <v>97</v>
      </c>
      <c r="E117" s="123" t="s">
        <v>81</v>
      </c>
      <c r="F117" s="74">
        <v>62719.55</v>
      </c>
      <c r="G117" s="74">
        <v>61338.75</v>
      </c>
      <c r="H117" s="74">
        <v>61338.75</v>
      </c>
    </row>
    <row r="118" spans="1:8" ht="15.75">
      <c r="A118" s="58" t="s">
        <v>46</v>
      </c>
      <c r="B118" s="57">
        <v>7952100</v>
      </c>
      <c r="C118" s="50" t="s">
        <v>47</v>
      </c>
      <c r="D118" s="50" t="s">
        <v>48</v>
      </c>
      <c r="E118" s="50"/>
      <c r="F118" s="167"/>
      <c r="G118" s="168"/>
      <c r="H118" s="168"/>
    </row>
    <row r="119" spans="1:8" ht="16.5" thickBot="1">
      <c r="A119" s="120" t="s">
        <v>82</v>
      </c>
      <c r="B119" s="65">
        <v>7952100</v>
      </c>
      <c r="C119" s="56" t="s">
        <v>47</v>
      </c>
      <c r="D119" s="56" t="s">
        <v>48</v>
      </c>
      <c r="E119" s="56" t="s">
        <v>81</v>
      </c>
      <c r="F119" s="164">
        <v>6832.83</v>
      </c>
      <c r="G119" s="164">
        <v>6832.83</v>
      </c>
      <c r="H119" s="164">
        <v>6832.83</v>
      </c>
    </row>
    <row r="120" spans="1:8" ht="63.75" thickBot="1">
      <c r="A120" s="159" t="s">
        <v>80</v>
      </c>
      <c r="B120" s="63">
        <v>7952200</v>
      </c>
      <c r="C120" s="80"/>
      <c r="D120" s="80"/>
      <c r="E120" s="80"/>
      <c r="F120" s="71">
        <v>3254.8</v>
      </c>
      <c r="G120" s="71">
        <v>3605.2</v>
      </c>
      <c r="H120" s="72">
        <v>3312.5</v>
      </c>
    </row>
    <row r="121" spans="1:8" ht="15.75">
      <c r="A121" s="103" t="s">
        <v>77</v>
      </c>
      <c r="B121" s="60">
        <v>7952200</v>
      </c>
      <c r="C121" s="70" t="s">
        <v>79</v>
      </c>
      <c r="D121" s="70"/>
      <c r="E121" s="70"/>
      <c r="F121" s="99"/>
      <c r="G121" s="99"/>
      <c r="H121" s="99"/>
    </row>
    <row r="122" spans="1:8" ht="15.75">
      <c r="A122" s="52" t="s">
        <v>78</v>
      </c>
      <c r="B122" s="57">
        <v>7952200</v>
      </c>
      <c r="C122" s="69" t="s">
        <v>79</v>
      </c>
      <c r="D122" s="69" t="s">
        <v>63</v>
      </c>
      <c r="E122" s="69"/>
      <c r="F122" s="73"/>
      <c r="G122" s="73"/>
      <c r="H122" s="73"/>
    </row>
    <row r="123" spans="1:8" ht="16.5" thickBot="1">
      <c r="A123" s="120" t="s">
        <v>82</v>
      </c>
      <c r="B123" s="133">
        <v>7952200</v>
      </c>
      <c r="C123" s="134" t="s">
        <v>79</v>
      </c>
      <c r="D123" s="134" t="s">
        <v>63</v>
      </c>
      <c r="E123" s="134" t="s">
        <v>81</v>
      </c>
      <c r="F123" s="76">
        <v>3254.8</v>
      </c>
      <c r="G123" s="76">
        <v>3605.2</v>
      </c>
      <c r="H123" s="76">
        <v>3312.5</v>
      </c>
    </row>
    <row r="124" spans="1:8" ht="63.75" thickBot="1">
      <c r="A124" s="84" t="s">
        <v>85</v>
      </c>
      <c r="B124" s="63">
        <v>7952400</v>
      </c>
      <c r="C124" s="85"/>
      <c r="D124" s="85"/>
      <c r="E124" s="85"/>
      <c r="F124" s="86">
        <v>1283.7</v>
      </c>
      <c r="G124" s="86">
        <v>1528.2</v>
      </c>
      <c r="H124" s="87">
        <v>1539.2</v>
      </c>
    </row>
    <row r="125" spans="1:8" ht="15.75">
      <c r="A125" s="59" t="s">
        <v>45</v>
      </c>
      <c r="B125" s="60">
        <v>7952400</v>
      </c>
      <c r="C125" s="51" t="s">
        <v>47</v>
      </c>
      <c r="D125" s="51"/>
      <c r="E125" s="51"/>
      <c r="F125" s="83"/>
      <c r="G125" s="83"/>
      <c r="H125" s="83"/>
    </row>
    <row r="126" spans="1:8" ht="15.75">
      <c r="A126" s="58" t="s">
        <v>46</v>
      </c>
      <c r="B126" s="57">
        <v>7952400</v>
      </c>
      <c r="C126" s="50" t="s">
        <v>47</v>
      </c>
      <c r="D126" s="50" t="s">
        <v>48</v>
      </c>
      <c r="E126" s="50"/>
      <c r="F126" s="81"/>
      <c r="G126" s="81"/>
      <c r="H126" s="81"/>
    </row>
    <row r="127" spans="1:8" ht="15.75">
      <c r="A127" s="58" t="s">
        <v>56</v>
      </c>
      <c r="B127" s="57">
        <v>7952400</v>
      </c>
      <c r="C127" s="50" t="s">
        <v>47</v>
      </c>
      <c r="D127" s="50" t="s">
        <v>48</v>
      </c>
      <c r="E127" s="50" t="s">
        <v>49</v>
      </c>
      <c r="F127" s="81">
        <v>21</v>
      </c>
      <c r="G127" s="81">
        <v>45</v>
      </c>
      <c r="H127" s="81">
        <v>47</v>
      </c>
    </row>
    <row r="128" spans="1:8" ht="15.75">
      <c r="A128" s="58" t="s">
        <v>50</v>
      </c>
      <c r="B128" s="57">
        <v>7952400</v>
      </c>
      <c r="C128" s="50" t="s">
        <v>51</v>
      </c>
      <c r="D128" s="50"/>
      <c r="E128" s="50"/>
      <c r="F128" s="81"/>
      <c r="G128" s="81"/>
      <c r="H128" s="81"/>
    </row>
    <row r="129" spans="1:8" ht="15.75">
      <c r="A129" s="58" t="s">
        <v>52</v>
      </c>
      <c r="B129" s="57">
        <v>7952400</v>
      </c>
      <c r="C129" s="50" t="s">
        <v>51</v>
      </c>
      <c r="D129" s="50" t="s">
        <v>53</v>
      </c>
      <c r="E129" s="50"/>
      <c r="F129" s="74"/>
      <c r="G129" s="74"/>
      <c r="H129" s="74"/>
    </row>
    <row r="130" spans="1:8" ht="16.5" thickBot="1">
      <c r="A130" s="64" t="s">
        <v>57</v>
      </c>
      <c r="B130" s="65">
        <v>7952400</v>
      </c>
      <c r="C130" s="56" t="s">
        <v>51</v>
      </c>
      <c r="D130" s="56" t="s">
        <v>53</v>
      </c>
      <c r="E130" s="56" t="s">
        <v>54</v>
      </c>
      <c r="F130" s="76">
        <v>1267.7</v>
      </c>
      <c r="G130" s="76">
        <v>1483.2</v>
      </c>
      <c r="H130" s="76">
        <v>1492.2</v>
      </c>
    </row>
    <row r="131" spans="1:8" ht="79.5" thickBot="1">
      <c r="A131" s="61" t="s">
        <v>86</v>
      </c>
      <c r="B131" s="63">
        <v>7952600</v>
      </c>
      <c r="C131" s="85"/>
      <c r="D131" s="85"/>
      <c r="E131" s="85"/>
      <c r="F131" s="71">
        <v>48029.1</v>
      </c>
      <c r="G131" s="71">
        <v>50701.599999999999</v>
      </c>
      <c r="H131" s="72">
        <v>50936</v>
      </c>
    </row>
    <row r="132" spans="1:8" ht="15.75">
      <c r="A132" s="59" t="s">
        <v>50</v>
      </c>
      <c r="B132" s="162">
        <v>7952600</v>
      </c>
      <c r="C132" s="51" t="s">
        <v>51</v>
      </c>
      <c r="D132" s="51"/>
      <c r="E132" s="51"/>
      <c r="F132" s="78"/>
      <c r="G132" s="78"/>
      <c r="H132" s="78"/>
    </row>
    <row r="133" spans="1:8" ht="15.75">
      <c r="A133" s="58" t="s">
        <v>52</v>
      </c>
      <c r="B133" s="163">
        <v>7952600</v>
      </c>
      <c r="C133" s="50" t="s">
        <v>51</v>
      </c>
      <c r="D133" s="50" t="s">
        <v>53</v>
      </c>
      <c r="E133" s="50"/>
      <c r="F133" s="74"/>
      <c r="G133" s="74"/>
      <c r="H133" s="74"/>
    </row>
    <row r="134" spans="1:8" ht="16.5" thickBot="1">
      <c r="A134" s="64" t="s">
        <v>57</v>
      </c>
      <c r="B134" s="164">
        <v>7952600</v>
      </c>
      <c r="C134" s="56" t="s">
        <v>51</v>
      </c>
      <c r="D134" s="56" t="s">
        <v>53</v>
      </c>
      <c r="E134" s="56" t="s">
        <v>54</v>
      </c>
      <c r="F134" s="76">
        <v>48029.1</v>
      </c>
      <c r="G134" s="76">
        <v>50701.599999999999</v>
      </c>
      <c r="H134" s="76">
        <v>50936</v>
      </c>
    </row>
    <row r="135" spans="1:8" ht="79.5" thickBot="1">
      <c r="A135" s="150" t="s">
        <v>69</v>
      </c>
      <c r="B135" s="63">
        <v>7952700</v>
      </c>
      <c r="C135" s="63"/>
      <c r="D135" s="63"/>
      <c r="E135" s="63"/>
      <c r="F135" s="151">
        <v>76</v>
      </c>
      <c r="G135" s="151">
        <v>70.5</v>
      </c>
      <c r="H135" s="152">
        <v>76</v>
      </c>
    </row>
    <row r="136" spans="1:8" ht="15.75">
      <c r="A136" s="59" t="s">
        <v>45</v>
      </c>
      <c r="B136" s="60">
        <v>7952700</v>
      </c>
      <c r="C136" s="51" t="s">
        <v>47</v>
      </c>
      <c r="D136" s="51"/>
      <c r="E136" s="51"/>
      <c r="F136" s="138"/>
      <c r="G136" s="138"/>
      <c r="H136" s="138"/>
    </row>
    <row r="137" spans="1:8" ht="15.75">
      <c r="A137" s="58" t="s">
        <v>46</v>
      </c>
      <c r="B137" s="57">
        <v>7952700</v>
      </c>
      <c r="C137" s="50" t="s">
        <v>47</v>
      </c>
      <c r="D137" s="50" t="s">
        <v>48</v>
      </c>
      <c r="E137" s="50"/>
      <c r="F137" s="137"/>
      <c r="G137" s="137"/>
      <c r="H137" s="137"/>
    </row>
    <row r="138" spans="1:8" ht="15.75">
      <c r="A138" s="58" t="s">
        <v>56</v>
      </c>
      <c r="B138" s="57">
        <v>7952700</v>
      </c>
      <c r="C138" s="50" t="s">
        <v>47</v>
      </c>
      <c r="D138" s="50" t="s">
        <v>48</v>
      </c>
      <c r="E138" s="50" t="s">
        <v>49</v>
      </c>
      <c r="F138" s="137">
        <v>10</v>
      </c>
      <c r="G138" s="137">
        <v>11.5</v>
      </c>
      <c r="H138" s="137">
        <v>13</v>
      </c>
    </row>
    <row r="139" spans="1:8" ht="15.75">
      <c r="A139" s="58" t="s">
        <v>50</v>
      </c>
      <c r="B139" s="57">
        <v>7952700</v>
      </c>
      <c r="C139" s="50" t="s">
        <v>51</v>
      </c>
      <c r="D139" s="50"/>
      <c r="E139" s="50"/>
      <c r="F139" s="137"/>
      <c r="G139" s="137"/>
      <c r="H139" s="137"/>
    </row>
    <row r="140" spans="1:8" ht="15.75">
      <c r="A140" s="58" t="s">
        <v>52</v>
      </c>
      <c r="B140" s="57">
        <v>7952700</v>
      </c>
      <c r="C140" s="50" t="s">
        <v>51</v>
      </c>
      <c r="D140" s="50" t="s">
        <v>53</v>
      </c>
      <c r="E140" s="50"/>
      <c r="F140" s="137"/>
      <c r="G140" s="137"/>
      <c r="H140" s="137"/>
    </row>
    <row r="141" spans="1:8" ht="15.75">
      <c r="A141" s="58" t="s">
        <v>57</v>
      </c>
      <c r="B141" s="57">
        <v>7952700</v>
      </c>
      <c r="C141" s="50" t="s">
        <v>51</v>
      </c>
      <c r="D141" s="50" t="s">
        <v>53</v>
      </c>
      <c r="E141" s="50" t="s">
        <v>54</v>
      </c>
      <c r="F141" s="137">
        <v>66</v>
      </c>
      <c r="G141" s="137">
        <v>59</v>
      </c>
      <c r="H141" s="137">
        <v>63</v>
      </c>
    </row>
    <row r="142" spans="1:8" ht="15.75">
      <c r="A142" s="55"/>
      <c r="B142" s="55"/>
      <c r="C142" s="67"/>
      <c r="D142" s="67"/>
      <c r="E142" s="67"/>
      <c r="F142" s="55"/>
      <c r="G142" s="55"/>
      <c r="H142" s="55"/>
    </row>
    <row r="143" spans="1:8" ht="15.75">
      <c r="A143" s="55"/>
      <c r="B143" s="55"/>
      <c r="C143" s="67"/>
      <c r="D143" s="67"/>
      <c r="E143" s="67"/>
      <c r="F143" s="55"/>
      <c r="G143" s="55"/>
      <c r="H143" s="55"/>
    </row>
    <row r="144" spans="1:8" ht="15.75">
      <c r="A144" s="55"/>
      <c r="B144" s="55"/>
      <c r="C144" s="67"/>
      <c r="D144" s="67"/>
      <c r="E144" s="67"/>
      <c r="F144" s="55"/>
      <c r="G144" s="55"/>
      <c r="H144" s="55"/>
    </row>
    <row r="145" spans="1:8" ht="15.75">
      <c r="A145" s="55"/>
      <c r="B145" s="55"/>
      <c r="C145" s="67"/>
      <c r="D145" s="67"/>
      <c r="E145" s="67"/>
      <c r="F145" s="55"/>
      <c r="G145" s="55"/>
      <c r="H145" s="55"/>
    </row>
    <row r="146" spans="1:8" ht="15.75">
      <c r="A146" s="55"/>
      <c r="B146" s="55"/>
      <c r="C146" s="67"/>
      <c r="D146" s="67"/>
      <c r="E146" s="67"/>
      <c r="F146" s="55"/>
      <c r="G146" s="55"/>
      <c r="H146" s="55"/>
    </row>
    <row r="147" spans="1:8" ht="15.75">
      <c r="A147" s="55"/>
      <c r="B147" s="55"/>
      <c r="C147" s="67"/>
      <c r="D147" s="67"/>
      <c r="E147" s="67"/>
      <c r="F147" s="55"/>
      <c r="G147" s="55"/>
      <c r="H147" s="55"/>
    </row>
    <row r="148" spans="1:8" ht="15.75">
      <c r="A148" s="55"/>
      <c r="B148" s="55"/>
      <c r="C148" s="67"/>
      <c r="D148" s="67"/>
      <c r="E148" s="67"/>
      <c r="F148" s="55"/>
      <c r="G148" s="55"/>
      <c r="H148" s="55"/>
    </row>
    <row r="149" spans="1:8" ht="15.75">
      <c r="A149" s="55"/>
      <c r="B149" s="55"/>
      <c r="C149" s="67"/>
      <c r="D149" s="67"/>
      <c r="E149" s="67"/>
      <c r="F149" s="55"/>
      <c r="G149" s="55"/>
      <c r="H149" s="55"/>
    </row>
    <row r="150" spans="1:8" ht="15.75">
      <c r="A150" s="55"/>
      <c r="B150" s="55"/>
      <c r="C150" s="67"/>
      <c r="D150" s="67"/>
      <c r="E150" s="67"/>
      <c r="F150" s="55"/>
      <c r="G150" s="55"/>
      <c r="H150" s="55"/>
    </row>
    <row r="151" spans="1:8" ht="15.75">
      <c r="A151" s="55"/>
      <c r="B151" s="55"/>
      <c r="C151" s="67"/>
      <c r="D151" s="67"/>
      <c r="E151" s="67"/>
      <c r="F151" s="55"/>
      <c r="G151" s="55"/>
      <c r="H151" s="55"/>
    </row>
    <row r="152" spans="1:8" ht="15.75">
      <c r="A152" s="55"/>
      <c r="B152" s="55"/>
      <c r="C152" s="67"/>
      <c r="D152" s="67"/>
      <c r="E152" s="67"/>
      <c r="F152" s="55"/>
      <c r="G152" s="55"/>
      <c r="H152" s="55"/>
    </row>
    <row r="153" spans="1:8" ht="15.75">
      <c r="A153" s="55"/>
      <c r="B153" s="55"/>
      <c r="C153" s="67"/>
      <c r="D153" s="67"/>
      <c r="E153" s="67"/>
      <c r="F153" s="55"/>
      <c r="G153" s="55"/>
      <c r="H153" s="55"/>
    </row>
    <row r="154" spans="1:8" ht="15.75">
      <c r="A154" s="55"/>
      <c r="B154" s="55"/>
      <c r="C154" s="67"/>
      <c r="D154" s="67"/>
      <c r="E154" s="67"/>
      <c r="F154" s="55"/>
      <c r="G154" s="55"/>
      <c r="H154" s="55"/>
    </row>
    <row r="155" spans="1:8" ht="15.75">
      <c r="A155" s="55"/>
      <c r="B155" s="55"/>
      <c r="C155" s="67"/>
      <c r="D155" s="67"/>
      <c r="E155" s="67"/>
      <c r="F155" s="55"/>
      <c r="G155" s="55"/>
      <c r="H155" s="55"/>
    </row>
    <row r="156" spans="1:8" ht="15.75">
      <c r="A156" s="55"/>
      <c r="B156" s="55"/>
      <c r="C156" s="67"/>
      <c r="D156" s="67"/>
      <c r="E156" s="67"/>
      <c r="F156" s="55"/>
      <c r="G156" s="55"/>
      <c r="H156" s="55"/>
    </row>
    <row r="157" spans="1:8" ht="15.75">
      <c r="A157" s="55"/>
      <c r="B157" s="55"/>
      <c r="C157" s="67"/>
      <c r="D157" s="67"/>
      <c r="E157" s="67"/>
      <c r="F157" s="55"/>
      <c r="G157" s="55"/>
      <c r="H157" s="55"/>
    </row>
    <row r="158" spans="1:8" ht="15.75">
      <c r="A158" s="55"/>
      <c r="B158" s="55"/>
      <c r="C158" s="67"/>
      <c r="D158" s="67"/>
      <c r="E158" s="67"/>
      <c r="F158" s="55"/>
      <c r="G158" s="55"/>
      <c r="H158" s="55"/>
    </row>
    <row r="159" spans="1:8" ht="15.75">
      <c r="A159" s="55"/>
      <c r="B159" s="55"/>
      <c r="C159" s="67"/>
      <c r="D159" s="67"/>
      <c r="E159" s="67"/>
      <c r="F159" s="55"/>
      <c r="G159" s="55"/>
      <c r="H159" s="55"/>
    </row>
    <row r="160" spans="1:8" ht="15.75">
      <c r="A160" s="55"/>
      <c r="B160" s="55"/>
      <c r="C160" s="67"/>
      <c r="D160" s="67"/>
      <c r="E160" s="67"/>
      <c r="F160" s="55"/>
      <c r="G160" s="55"/>
      <c r="H160" s="55"/>
    </row>
    <row r="161" spans="1:8" ht="15.75">
      <c r="A161" s="55"/>
      <c r="B161" s="55"/>
      <c r="C161" s="67"/>
      <c r="D161" s="67"/>
      <c r="E161" s="67"/>
      <c r="F161" s="55"/>
      <c r="G161" s="55"/>
      <c r="H161" s="55"/>
    </row>
    <row r="162" spans="1:8" ht="15.75">
      <c r="A162" s="55"/>
      <c r="B162" s="55"/>
      <c r="C162" s="67"/>
      <c r="D162" s="67"/>
      <c r="E162" s="67"/>
      <c r="F162" s="55"/>
      <c r="G162" s="55"/>
      <c r="H162" s="55"/>
    </row>
    <row r="163" spans="1:8" ht="15.75">
      <c r="A163" s="55"/>
      <c r="B163" s="55"/>
      <c r="C163" s="67"/>
      <c r="D163" s="67"/>
      <c r="E163" s="67"/>
      <c r="F163" s="55"/>
      <c r="G163" s="55"/>
      <c r="H163" s="55"/>
    </row>
    <row r="164" spans="1:8" ht="15.75">
      <c r="A164" s="55"/>
      <c r="B164" s="55"/>
      <c r="C164" s="67"/>
      <c r="D164" s="67"/>
      <c r="E164" s="67"/>
      <c r="F164" s="55"/>
      <c r="G164" s="55"/>
      <c r="H164" s="55"/>
    </row>
    <row r="165" spans="1:8" ht="15.75">
      <c r="A165" s="55"/>
      <c r="B165" s="55"/>
      <c r="C165" s="67"/>
      <c r="D165" s="67"/>
      <c r="E165" s="67"/>
      <c r="F165" s="55"/>
      <c r="G165" s="55"/>
      <c r="H165" s="55"/>
    </row>
    <row r="166" spans="1:8" ht="15.75">
      <c r="A166" s="55"/>
      <c r="B166" s="55"/>
      <c r="C166" s="67"/>
      <c r="D166" s="67"/>
      <c r="E166" s="67"/>
      <c r="F166" s="55"/>
      <c r="G166" s="55"/>
      <c r="H166" s="55"/>
    </row>
    <row r="167" spans="1:8" ht="15.75">
      <c r="A167" s="55"/>
      <c r="B167" s="55"/>
      <c r="C167" s="66"/>
      <c r="D167" s="66"/>
      <c r="E167" s="66"/>
      <c r="F167" s="55"/>
      <c r="G167" s="55"/>
      <c r="H167" s="55"/>
    </row>
    <row r="168" spans="1:8" ht="15.75">
      <c r="A168" s="55"/>
      <c r="B168" s="55"/>
      <c r="C168" s="66"/>
      <c r="D168" s="66"/>
      <c r="E168" s="66"/>
      <c r="F168" s="55"/>
      <c r="G168" s="55"/>
      <c r="H168" s="55"/>
    </row>
    <row r="169" spans="1:8" ht="15.75">
      <c r="A169" s="55"/>
      <c r="B169" s="55"/>
      <c r="C169" s="66"/>
      <c r="D169" s="66"/>
      <c r="E169" s="66"/>
      <c r="F169" s="55"/>
      <c r="G169" s="55"/>
      <c r="H169" s="55"/>
    </row>
    <row r="170" spans="1:8" ht="15.75">
      <c r="A170" s="55"/>
      <c r="B170" s="55"/>
      <c r="C170" s="66"/>
      <c r="D170" s="66"/>
      <c r="E170" s="66"/>
      <c r="F170" s="55"/>
      <c r="G170" s="55"/>
      <c r="H170" s="55"/>
    </row>
    <row r="171" spans="1:8" ht="15.75">
      <c r="A171" s="55"/>
      <c r="B171" s="55"/>
      <c r="C171" s="66"/>
      <c r="D171" s="66"/>
      <c r="E171" s="66"/>
      <c r="F171" s="55"/>
      <c r="G171" s="55"/>
      <c r="H171" s="55"/>
    </row>
    <row r="172" spans="1:8" ht="15.75">
      <c r="A172" s="55"/>
      <c r="B172" s="55"/>
      <c r="C172" s="66"/>
      <c r="D172" s="66"/>
      <c r="E172" s="66"/>
      <c r="F172" s="55"/>
      <c r="G172" s="55"/>
      <c r="H172" s="55"/>
    </row>
    <row r="173" spans="1:8" ht="15.75">
      <c r="A173" s="55"/>
      <c r="B173" s="55"/>
      <c r="C173" s="66"/>
      <c r="D173" s="66"/>
      <c r="E173" s="66"/>
      <c r="F173" s="55"/>
      <c r="G173" s="55"/>
      <c r="H173" s="55"/>
    </row>
    <row r="174" spans="1:8" ht="15.75">
      <c r="A174" s="55"/>
      <c r="B174" s="55"/>
      <c r="C174" s="66"/>
      <c r="D174" s="66"/>
      <c r="E174" s="66"/>
      <c r="F174" s="55"/>
      <c r="G174" s="55"/>
      <c r="H174" s="55"/>
    </row>
    <row r="175" spans="1:8" ht="15.75">
      <c r="A175" s="55"/>
      <c r="B175" s="55"/>
      <c r="C175" s="66"/>
      <c r="D175" s="66"/>
      <c r="E175" s="66"/>
      <c r="F175" s="55"/>
      <c r="G175" s="55"/>
      <c r="H175" s="55"/>
    </row>
    <row r="176" spans="1:8" ht="15.75">
      <c r="A176" s="55"/>
      <c r="B176" s="55"/>
      <c r="C176" s="66"/>
      <c r="D176" s="66"/>
      <c r="E176" s="66"/>
      <c r="F176" s="55"/>
      <c r="G176" s="55"/>
      <c r="H176" s="55"/>
    </row>
    <row r="177" spans="1:8" ht="15.75">
      <c r="A177" s="55"/>
      <c r="B177" s="55"/>
      <c r="C177" s="66"/>
      <c r="D177" s="66"/>
      <c r="E177" s="66"/>
      <c r="F177" s="55"/>
      <c r="G177" s="55"/>
      <c r="H177" s="55"/>
    </row>
    <row r="178" spans="1:8" ht="15.75">
      <c r="A178" s="55"/>
      <c r="B178" s="55"/>
      <c r="C178" s="66"/>
      <c r="D178" s="66"/>
      <c r="E178" s="66"/>
      <c r="F178" s="55"/>
      <c r="G178" s="55"/>
      <c r="H178" s="55"/>
    </row>
    <row r="179" spans="1:8" ht="15.75">
      <c r="A179" s="55"/>
      <c r="B179" s="55"/>
      <c r="C179" s="66"/>
      <c r="D179" s="66"/>
      <c r="E179" s="66"/>
      <c r="F179" s="55"/>
      <c r="G179" s="55"/>
      <c r="H179" s="55"/>
    </row>
    <row r="180" spans="1:8" ht="15.75">
      <c r="A180" s="55"/>
      <c r="B180" s="55"/>
      <c r="C180" s="66"/>
      <c r="D180" s="66"/>
      <c r="E180" s="66"/>
      <c r="F180" s="55"/>
      <c r="G180" s="55"/>
      <c r="H180" s="55"/>
    </row>
    <row r="181" spans="1:8" ht="15.75">
      <c r="A181" s="53"/>
      <c r="B181" s="53"/>
      <c r="C181" s="66"/>
      <c r="D181" s="66"/>
      <c r="E181" s="66"/>
      <c r="F181" s="53"/>
      <c r="G181" s="53"/>
      <c r="H181" s="53"/>
    </row>
    <row r="182" spans="1:8" ht="15.75">
      <c r="A182" s="53"/>
      <c r="B182" s="53"/>
      <c r="C182" s="66"/>
      <c r="D182" s="66"/>
      <c r="E182" s="66"/>
      <c r="F182" s="53"/>
      <c r="G182" s="53"/>
      <c r="H182" s="53"/>
    </row>
    <row r="183" spans="1:8" ht="15.75">
      <c r="A183" s="53"/>
      <c r="B183" s="53"/>
      <c r="C183" s="66"/>
      <c r="D183" s="66"/>
      <c r="E183" s="66"/>
      <c r="F183" s="53"/>
      <c r="G183" s="53"/>
      <c r="H183" s="53"/>
    </row>
    <row r="184" spans="1:8" ht="15.75">
      <c r="A184" s="53"/>
      <c r="B184" s="53"/>
      <c r="C184" s="66"/>
      <c r="D184" s="66"/>
      <c r="E184" s="66"/>
      <c r="F184" s="53"/>
      <c r="G184" s="53"/>
      <c r="H184" s="53"/>
    </row>
    <row r="185" spans="1:8" ht="15.75">
      <c r="A185" s="53"/>
      <c r="B185" s="53"/>
      <c r="C185" s="66"/>
      <c r="D185" s="66"/>
      <c r="E185" s="66"/>
      <c r="F185" s="53"/>
      <c r="G185" s="53"/>
      <c r="H185" s="53"/>
    </row>
    <row r="186" spans="1:8">
      <c r="A186" s="53"/>
      <c r="B186" s="53"/>
      <c r="C186" s="53"/>
      <c r="D186" s="53"/>
      <c r="E186" s="53"/>
      <c r="F186" s="53"/>
      <c r="G186" s="53"/>
      <c r="H186" s="53"/>
    </row>
  </sheetData>
  <mergeCells count="11">
    <mergeCell ref="F9:F10"/>
    <mergeCell ref="G9:G10"/>
    <mergeCell ref="H9:H10"/>
    <mergeCell ref="A6:H6"/>
    <mergeCell ref="A7:H7"/>
    <mergeCell ref="A8:H8"/>
    <mergeCell ref="A9:A10"/>
    <mergeCell ref="B9:B10"/>
    <mergeCell ref="C9:C10"/>
    <mergeCell ref="D9:D10"/>
    <mergeCell ref="E9:E10"/>
  </mergeCells>
  <pageMargins left="0.39370078740157483" right="0.23622047244094491" top="0.35433070866141736" bottom="0.27559055118110237" header="0.23622047244094491" footer="0.27559055118110237"/>
  <pageSetup paperSize="9" scale="95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30"/>
  <sheetViews>
    <sheetView tabSelected="1" workbookViewId="0">
      <selection activeCell="J13" sqref="J13"/>
    </sheetView>
  </sheetViews>
  <sheetFormatPr defaultRowHeight="15"/>
  <cols>
    <col min="2" max="2" width="53.5703125" customWidth="1"/>
    <col min="3" max="3" width="12.7109375" customWidth="1"/>
    <col min="4" max="4" width="14.5703125" customWidth="1"/>
    <col min="5" max="5" width="15" customWidth="1"/>
    <col min="6" max="6" width="17.42578125" customWidth="1"/>
  </cols>
  <sheetData>
    <row r="1" spans="2:6" ht="15.75">
      <c r="B1" s="15"/>
      <c r="C1" s="15"/>
      <c r="D1" s="15"/>
      <c r="E1" s="15"/>
      <c r="F1" s="1" t="s">
        <v>67</v>
      </c>
    </row>
    <row r="2" spans="2:6" ht="15.75">
      <c r="B2" s="15"/>
      <c r="C2" s="15"/>
      <c r="D2" s="15"/>
      <c r="E2" s="15"/>
      <c r="F2" s="1" t="s">
        <v>1</v>
      </c>
    </row>
    <row r="3" spans="2:6" ht="15.75">
      <c r="B3" s="15"/>
      <c r="C3" s="15"/>
      <c r="D3" s="15"/>
      <c r="E3" s="15"/>
      <c r="F3" s="1" t="s">
        <v>44</v>
      </c>
    </row>
    <row r="4" spans="2:6" ht="15.75">
      <c r="B4" s="15"/>
      <c r="C4" s="15"/>
      <c r="D4" s="15"/>
      <c r="E4" s="207" t="s">
        <v>132</v>
      </c>
      <c r="F4" s="207"/>
    </row>
    <row r="5" spans="2:6">
      <c r="B5" s="15"/>
      <c r="C5" s="15"/>
      <c r="D5" s="15"/>
      <c r="E5" s="15"/>
      <c r="F5" s="15"/>
    </row>
    <row r="6" spans="2:6" ht="18.75">
      <c r="B6" s="202" t="s">
        <v>4</v>
      </c>
      <c r="C6" s="202"/>
      <c r="D6" s="202"/>
      <c r="E6" s="202"/>
      <c r="F6" s="202"/>
    </row>
    <row r="7" spans="2:6" ht="13.5" customHeight="1">
      <c r="B7" s="202" t="s">
        <v>113</v>
      </c>
      <c r="C7" s="202"/>
      <c r="D7" s="202"/>
      <c r="E7" s="202"/>
      <c r="F7" s="202"/>
    </row>
    <row r="8" spans="2:6" ht="15" customHeight="1">
      <c r="B8" s="204" t="s">
        <v>6</v>
      </c>
      <c r="C8" s="204"/>
      <c r="D8" s="204"/>
      <c r="E8" s="204"/>
      <c r="F8" s="204"/>
    </row>
    <row r="9" spans="2:6" ht="38.25" customHeight="1">
      <c r="B9" s="205" t="s">
        <v>7</v>
      </c>
      <c r="C9" s="206" t="s">
        <v>8</v>
      </c>
      <c r="D9" s="205" t="s">
        <v>13</v>
      </c>
      <c r="E9" s="205" t="s">
        <v>14</v>
      </c>
      <c r="F9" s="205" t="s">
        <v>68</v>
      </c>
    </row>
    <row r="10" spans="2:6">
      <c r="B10" s="205"/>
      <c r="C10" s="206"/>
      <c r="D10" s="205"/>
      <c r="E10" s="205"/>
      <c r="F10" s="205"/>
    </row>
    <row r="11" spans="2:6" ht="15.75">
      <c r="B11" s="176">
        <v>1</v>
      </c>
      <c r="C11" s="176">
        <v>2</v>
      </c>
      <c r="D11" s="176">
        <v>3</v>
      </c>
      <c r="E11" s="176">
        <v>4</v>
      </c>
      <c r="F11" s="176">
        <v>5</v>
      </c>
    </row>
    <row r="12" spans="2:6" ht="15.75">
      <c r="B12" s="192" t="s">
        <v>15</v>
      </c>
      <c r="C12" s="182">
        <v>7950000</v>
      </c>
      <c r="D12" s="177">
        <f>SUM(D13:D30)</f>
        <v>372450.04</v>
      </c>
      <c r="E12" s="177">
        <f t="shared" ref="E12:F12" si="0">SUM(E13:E30)</f>
        <v>346955.5</v>
      </c>
      <c r="F12" s="177">
        <f t="shared" si="0"/>
        <v>346876.2</v>
      </c>
    </row>
    <row r="13" spans="2:6" ht="45">
      <c r="B13" s="193" t="s">
        <v>120</v>
      </c>
      <c r="C13" s="128">
        <v>7950800</v>
      </c>
      <c r="D13" s="178">
        <v>37</v>
      </c>
      <c r="E13" s="178">
        <v>0</v>
      </c>
      <c r="F13" s="178">
        <v>0</v>
      </c>
    </row>
    <row r="14" spans="2:6" ht="45">
      <c r="B14" s="192" t="s">
        <v>121</v>
      </c>
      <c r="C14" s="179">
        <v>7951000</v>
      </c>
      <c r="D14" s="180">
        <f>214.2+30</f>
        <v>244.2</v>
      </c>
      <c r="E14" s="180">
        <f>167+205.8</f>
        <v>372.8</v>
      </c>
      <c r="F14" s="180">
        <v>0</v>
      </c>
    </row>
    <row r="15" spans="2:6" ht="30">
      <c r="B15" s="193" t="s">
        <v>122</v>
      </c>
      <c r="C15" s="128">
        <v>7951200</v>
      </c>
      <c r="D15" s="178">
        <v>968.8</v>
      </c>
      <c r="E15" s="178">
        <v>1372.4</v>
      </c>
      <c r="F15" s="178">
        <v>0</v>
      </c>
    </row>
    <row r="16" spans="2:6" ht="90">
      <c r="B16" s="193" t="s">
        <v>123</v>
      </c>
      <c r="C16" s="128">
        <v>7951600</v>
      </c>
      <c r="D16" s="178">
        <f>1257.59+3582.2</f>
        <v>4839.79</v>
      </c>
      <c r="E16" s="178">
        <v>800</v>
      </c>
      <c r="F16" s="178">
        <v>2300</v>
      </c>
    </row>
    <row r="17" spans="2:6" ht="45">
      <c r="B17" s="192" t="s">
        <v>92</v>
      </c>
      <c r="C17" s="128">
        <v>7951700</v>
      </c>
      <c r="D17" s="180">
        <v>3094.25</v>
      </c>
      <c r="E17" s="180">
        <v>2460</v>
      </c>
      <c r="F17" s="180">
        <v>5781.6</v>
      </c>
    </row>
    <row r="18" spans="2:6" ht="45">
      <c r="B18" s="192" t="s">
        <v>124</v>
      </c>
      <c r="C18" s="128">
        <v>7951800</v>
      </c>
      <c r="D18" s="180">
        <v>54213.2</v>
      </c>
      <c r="E18" s="180">
        <v>52937</v>
      </c>
      <c r="F18" s="180">
        <v>53397.8</v>
      </c>
    </row>
    <row r="19" spans="2:6" ht="45">
      <c r="B19" s="192" t="s">
        <v>125</v>
      </c>
      <c r="C19" s="128">
        <v>7951900</v>
      </c>
      <c r="D19" s="180">
        <v>8650</v>
      </c>
      <c r="E19" s="181">
        <v>7450</v>
      </c>
      <c r="F19" s="181">
        <v>0</v>
      </c>
    </row>
    <row r="20" spans="2:6" ht="30">
      <c r="B20" s="194" t="s">
        <v>126</v>
      </c>
      <c r="C20" s="128">
        <v>7952000</v>
      </c>
      <c r="D20" s="177">
        <f>3985+3242.4</f>
        <v>7227.4</v>
      </c>
      <c r="E20" s="177">
        <f>4254+424</f>
        <v>4678</v>
      </c>
      <c r="F20" s="177">
        <f>4454+325</f>
        <v>4779</v>
      </c>
    </row>
    <row r="21" spans="2:6" ht="30">
      <c r="B21" s="187" t="s">
        <v>127</v>
      </c>
      <c r="C21" s="128">
        <v>7952100</v>
      </c>
      <c r="D21" s="180">
        <v>156320.4</v>
      </c>
      <c r="E21" s="180">
        <v>154939.6</v>
      </c>
      <c r="F21" s="180">
        <v>154939.6</v>
      </c>
    </row>
    <row r="22" spans="2:6" ht="45">
      <c r="B22" s="187" t="s">
        <v>128</v>
      </c>
      <c r="C22" s="128">
        <v>7952200</v>
      </c>
      <c r="D22" s="180">
        <v>3254.8</v>
      </c>
      <c r="E22" s="180">
        <v>3605.2</v>
      </c>
      <c r="F22" s="180">
        <v>3312.5</v>
      </c>
    </row>
    <row r="23" spans="2:6" ht="45">
      <c r="B23" s="195" t="s">
        <v>129</v>
      </c>
      <c r="C23" s="128">
        <v>7952400</v>
      </c>
      <c r="D23" s="180">
        <v>1283.7</v>
      </c>
      <c r="E23" s="180">
        <v>1528.2</v>
      </c>
      <c r="F23" s="180">
        <v>1539.7</v>
      </c>
    </row>
    <row r="24" spans="2:6" ht="60">
      <c r="B24" s="194" t="s">
        <v>130</v>
      </c>
      <c r="C24" s="128">
        <v>7952600</v>
      </c>
      <c r="D24" s="180">
        <v>48029.1</v>
      </c>
      <c r="E24" s="180">
        <v>50701.599999999999</v>
      </c>
      <c r="F24" s="180">
        <v>50936</v>
      </c>
    </row>
    <row r="25" spans="2:6" ht="60">
      <c r="B25" s="196" t="s">
        <v>131</v>
      </c>
      <c r="C25" s="128">
        <v>7952700</v>
      </c>
      <c r="D25" s="178">
        <f>76+55</f>
        <v>131</v>
      </c>
      <c r="E25" s="178">
        <f>70.5+63</f>
        <v>133.5</v>
      </c>
      <c r="F25" s="178">
        <f>76+65</f>
        <v>141</v>
      </c>
    </row>
    <row r="26" spans="2:6" ht="30">
      <c r="B26" s="197" t="s">
        <v>114</v>
      </c>
      <c r="C26" s="182">
        <v>7950100</v>
      </c>
      <c r="D26" s="182">
        <v>1669.5</v>
      </c>
      <c r="E26" s="181">
        <v>1611.3</v>
      </c>
      <c r="F26" s="184"/>
    </row>
    <row r="27" spans="2:6" ht="33" customHeight="1">
      <c r="B27" s="186" t="s">
        <v>115</v>
      </c>
      <c r="C27" s="128">
        <v>7950300</v>
      </c>
      <c r="D27" s="181">
        <v>649.70000000000005</v>
      </c>
      <c r="E27" s="181">
        <v>706.5</v>
      </c>
      <c r="F27" s="183"/>
    </row>
    <row r="28" spans="2:6" ht="45">
      <c r="B28" s="187" t="s">
        <v>116</v>
      </c>
      <c r="C28" s="190">
        <v>7950800</v>
      </c>
      <c r="D28" s="191">
        <v>1999</v>
      </c>
      <c r="E28" s="189"/>
      <c r="F28" s="189"/>
    </row>
    <row r="29" spans="2:6" ht="35.25" customHeight="1">
      <c r="B29" s="188" t="s">
        <v>117</v>
      </c>
      <c r="C29" s="128">
        <v>7951500</v>
      </c>
      <c r="D29" s="189">
        <v>2694.4</v>
      </c>
      <c r="E29" s="189">
        <v>2900</v>
      </c>
      <c r="F29" s="185"/>
    </row>
    <row r="30" spans="2:6" ht="45">
      <c r="B30" s="188" t="s">
        <v>118</v>
      </c>
      <c r="C30" s="128" t="s">
        <v>119</v>
      </c>
      <c r="D30" s="189">
        <v>77143.8</v>
      </c>
      <c r="E30" s="189">
        <v>60759.4</v>
      </c>
      <c r="F30" s="189">
        <v>69749</v>
      </c>
    </row>
  </sheetData>
  <mergeCells count="9">
    <mergeCell ref="E4:F4"/>
    <mergeCell ref="B6:F6"/>
    <mergeCell ref="B7:F7"/>
    <mergeCell ref="B8:F8"/>
    <mergeCell ref="B9:B10"/>
    <mergeCell ref="C9:C10"/>
    <mergeCell ref="D9:D10"/>
    <mergeCell ref="E9:E10"/>
    <mergeCell ref="F9:F10"/>
  </mergeCells>
  <pageMargins left="0.15748031496062992" right="0.23622047244094491" top="0.19685039370078741" bottom="0.23622047244094491" header="0.15748031496062992" footer="0.15748031496062992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2011-2013</vt:lpstr>
      <vt:lpstr>2011-2013 (2)</vt:lpstr>
      <vt:lpstr>2011-2013 (3)</vt:lpstr>
      <vt:lpstr>2011-2013 (печать)</vt:lpstr>
      <vt:lpstr>2011-2013 (печать) (ЦРБ)</vt:lpstr>
      <vt:lpstr>2012-2014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lni</dc:creator>
  <cp:lastModifiedBy>nvp</cp:lastModifiedBy>
  <cp:lastPrinted>2011-11-23T09:43:48Z</cp:lastPrinted>
  <dcterms:created xsi:type="dcterms:W3CDTF">2010-11-09T15:09:53Z</dcterms:created>
  <dcterms:modified xsi:type="dcterms:W3CDTF">2012-07-18T12:17:28Z</dcterms:modified>
</cp:coreProperties>
</file>