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1"/>
  </bookViews>
  <sheets>
    <sheet name="Все года" sheetId="1" r:id="rId1"/>
    <sheet name="Все года (с областными)" sheetId="2" r:id="rId2"/>
  </sheets>
  <definedNames>
    <definedName name="_xlnm.Print_Titles" localSheetId="0">'Все года'!$9:$9</definedName>
    <definedName name="_xlnm.Print_Titles" localSheetId="1">'Все года (с областными)'!$9:$9</definedName>
  </definedNames>
  <calcPr fullCalcOnLoad="1"/>
</workbook>
</file>

<file path=xl/sharedStrings.xml><?xml version="1.0" encoding="utf-8"?>
<sst xmlns="http://schemas.openxmlformats.org/spreadsheetml/2006/main" count="816" uniqueCount="89">
  <si>
    <t>Мин</t>
  </si>
  <si>
    <t>Рз</t>
  </si>
  <si>
    <t>ПР</t>
  </si>
  <si>
    <t>ЦСР</t>
  </si>
  <si>
    <t>ВР</t>
  </si>
  <si>
    <t>Код расхода</t>
  </si>
  <si>
    <t>КОСГУ</t>
  </si>
  <si>
    <t xml:space="preserve"> к Решению Городищенской районной Думы</t>
  </si>
  <si>
    <t/>
  </si>
  <si>
    <t xml:space="preserve"> (тыс. руб.)</t>
  </si>
  <si>
    <t>Сумма 2012 год</t>
  </si>
  <si>
    <t>Сумма 2013 год</t>
  </si>
  <si>
    <t>Наименование показателя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</si>
  <si>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</si>
  <si>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</si>
  <si>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</si>
  <si>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</si>
  <si>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</si>
  <si>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</si>
  <si>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</si>
  <si>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</si>
  <si>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</si>
  <si>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</si>
  <si>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</si>
  <si>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</si>
  <si>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</si>
  <si>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</si>
  <si>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</si>
  <si>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</si>
  <si>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</si>
  <si>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</si>
  <si>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</si>
  <si>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</si>
  <si>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</si>
  <si>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</si>
  <si>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</si>
  <si>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</si>
  <si>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</si>
  <si>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</si>
  <si>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</si>
  <si>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</si>
  <si>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</si>
  <si>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</si>
  <si>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09</t>
  </si>
  <si>
    <t>КУЛЬТУРА И КИНЕМАТОГРАФИЯ</t>
  </si>
  <si>
    <t>08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</si>
  <si>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</si>
  <si>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</si>
  <si>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</si>
  <si>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</si>
  <si>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</si>
  <si>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</si>
  <si>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</si>
  <si>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</si>
  <si>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</si>
  <si>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</si>
  <si>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</si>
  <si>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</si>
  <si>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</si>
  <si>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</si>
  <si>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</si>
  <si>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</si>
  <si>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</si>
  <si>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</si>
  <si>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</si>
  <si>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</si>
  <si>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</si>
  <si>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</si>
  <si>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Всего</t>
  </si>
  <si>
    <t xml:space="preserve"> Приложение № 9</t>
  </si>
  <si>
    <t xml:space="preserve"> № __ от _____.____.2011г.</t>
  </si>
  <si>
    <t>Распределение бюджетных ассигнований по разделам и подразделам классификации расходов бюджета Городищенского муниципального района на 2012-2014 г.г.</t>
  </si>
  <si>
    <t>Сумма 2014 год</t>
  </si>
  <si>
    <t>КСП</t>
  </si>
  <si>
    <t>Дума</t>
  </si>
  <si>
    <t>Админ.</t>
  </si>
  <si>
    <t>Обеспечение проведения выборов и референдумов</t>
  </si>
  <si>
    <t>Куми+Дума+Адм.</t>
  </si>
  <si>
    <t>Профессиональная подготовка, переподготовка и повышение квалификации</t>
  </si>
  <si>
    <t>Другие вопросы в области средств массовой информации</t>
  </si>
  <si>
    <t>культура</t>
  </si>
  <si>
    <t>Админ.+культура (в 2014 Адм. )</t>
  </si>
  <si>
    <t>культура (Админ.+культура в 2014)</t>
  </si>
  <si>
    <t>КФ</t>
  </si>
  <si>
    <t>Админ.+Образование</t>
  </si>
  <si>
    <t>культура+образование</t>
  </si>
  <si>
    <t>Куми+Адм+Культура(в 2012) Куми</t>
  </si>
  <si>
    <t>Админ.(2012)+культура+Образование</t>
  </si>
  <si>
    <r>
      <t xml:space="preserve"> № </t>
    </r>
    <r>
      <rPr>
        <u val="single"/>
        <sz val="11"/>
        <rFont val="Times New Roman"/>
        <family val="1"/>
      </rPr>
      <t xml:space="preserve">495 </t>
    </r>
    <r>
      <rPr>
        <sz val="11"/>
        <rFont val="Times New Roman"/>
        <family val="1"/>
      </rPr>
      <t>от 26.01.2012г.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</si>
</sst>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 Cyr"/>
      <family val="0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54" fillId="0" borderId="10" xfId="0" applyNumberFormat="1" applyFont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right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right" vertical="center" wrapText="1"/>
    </xf>
    <xf numFmtId="49" fontId="57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/>
    </xf>
    <xf numFmtId="165" fontId="56" fillId="0" borderId="10" xfId="0" applyNumberFormat="1" applyFont="1" applyBorder="1" applyAlignment="1">
      <alignment horizontal="right" vertical="center"/>
    </xf>
    <xf numFmtId="165" fontId="57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center"/>
    </xf>
    <xf numFmtId="49" fontId="57" fillId="13" borderId="10" xfId="0" applyNumberFormat="1" applyFont="1" applyFill="1" applyBorder="1" applyAlignment="1">
      <alignment horizontal="center" vertical="center" wrapText="1"/>
    </xf>
    <xf numFmtId="49" fontId="57" fillId="13" borderId="10" xfId="0" applyNumberFormat="1" applyFont="1" applyFill="1" applyBorder="1" applyAlignment="1">
      <alignment horizontal="right" vertical="center" wrapText="1"/>
    </xf>
    <xf numFmtId="49" fontId="57" fillId="13" borderId="10" xfId="0" applyNumberFormat="1" applyFont="1" applyFill="1" applyBorder="1" applyAlignment="1">
      <alignment horizontal="left" vertical="center" wrapText="1"/>
    </xf>
    <xf numFmtId="165" fontId="57" fillId="13" borderId="10" xfId="0" applyNumberFormat="1" applyFont="1" applyFill="1" applyBorder="1" applyAlignment="1">
      <alignment horizontal="right" vertical="center"/>
    </xf>
    <xf numFmtId="49" fontId="56" fillId="33" borderId="10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right" vertical="center" wrapText="1"/>
    </xf>
    <xf numFmtId="49" fontId="56" fillId="33" borderId="10" xfId="0" applyNumberFormat="1" applyFont="1" applyFill="1" applyBorder="1" applyAlignment="1">
      <alignment horizontal="left" vertical="center" wrapText="1"/>
    </xf>
    <xf numFmtId="165" fontId="56" fillId="33" borderId="10" xfId="0" applyNumberFormat="1" applyFont="1" applyFill="1" applyBorder="1" applyAlignment="1">
      <alignment horizontal="right" vertical="center"/>
    </xf>
    <xf numFmtId="49" fontId="56" fillId="13" borderId="10" xfId="0" applyNumberFormat="1" applyFont="1" applyFill="1" applyBorder="1" applyAlignment="1">
      <alignment horizontal="center" vertical="center" wrapText="1"/>
    </xf>
    <xf numFmtId="49" fontId="56" fillId="13" borderId="10" xfId="0" applyNumberFormat="1" applyFont="1" applyFill="1" applyBorder="1" applyAlignment="1">
      <alignment horizontal="right" vertical="center" wrapText="1"/>
    </xf>
    <xf numFmtId="49" fontId="56" fillId="13" borderId="10" xfId="0" applyNumberFormat="1" applyFont="1" applyFill="1" applyBorder="1" applyAlignment="1">
      <alignment horizontal="left" vertical="center" wrapText="1"/>
    </xf>
    <xf numFmtId="165" fontId="56" fillId="13" borderId="10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/>
    </xf>
    <xf numFmtId="164" fontId="5" fillId="0" borderId="0" xfId="0" applyNumberFormat="1" applyFont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right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165" fontId="56" fillId="0" borderId="10" xfId="0" applyNumberFormat="1" applyFont="1" applyFill="1" applyBorder="1" applyAlignment="1">
      <alignment horizontal="right" vertical="center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right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165" fontId="57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left" vertical="center" wrapText="1"/>
    </xf>
    <xf numFmtId="165" fontId="8" fillId="0" borderId="10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PageLayoutView="0" workbookViewId="0" topLeftCell="B1">
      <selection activeCell="A4" sqref="A4:M4"/>
    </sheetView>
  </sheetViews>
  <sheetFormatPr defaultColWidth="9.00390625" defaultRowHeight="12.75"/>
  <cols>
    <col min="1" max="1" width="43.125" style="0" hidden="1" customWidth="1"/>
    <col min="2" max="2" width="0.12890625" style="0" customWidth="1"/>
    <col min="3" max="3" width="6.375" style="0" customWidth="1"/>
    <col min="4" max="4" width="9.125" style="0" customWidth="1"/>
    <col min="5" max="5" width="16.25390625" style="0" hidden="1" customWidth="1"/>
    <col min="6" max="6" width="10.00390625" style="0" hidden="1" customWidth="1"/>
    <col min="7" max="8" width="10.75390625" style="0" hidden="1" customWidth="1"/>
    <col min="9" max="9" width="43.125" style="0" customWidth="1"/>
    <col min="10" max="10" width="17.25390625" style="0" customWidth="1"/>
    <col min="11" max="11" width="18.375" style="0" customWidth="1"/>
    <col min="12" max="12" width="17.25390625" style="0" customWidth="1"/>
    <col min="13" max="13" width="43.125" style="0" hidden="1" customWidth="1"/>
  </cols>
  <sheetData>
    <row r="1" spans="1:13" ht="18.75">
      <c r="A1" s="10"/>
      <c r="B1" s="10"/>
      <c r="C1" s="10"/>
      <c r="D1" s="10"/>
      <c r="E1" s="10"/>
      <c r="F1" s="10"/>
      <c r="G1" s="10"/>
      <c r="H1" s="11"/>
      <c r="I1" s="12"/>
      <c r="J1" s="27"/>
      <c r="K1" s="32"/>
      <c r="L1" s="32" t="s">
        <v>69</v>
      </c>
      <c r="M1" s="12"/>
    </row>
    <row r="2" spans="1:13" ht="18.75">
      <c r="A2" s="7"/>
      <c r="B2" s="7"/>
      <c r="C2" s="7"/>
      <c r="D2" s="7"/>
      <c r="E2" s="7"/>
      <c r="F2" s="7"/>
      <c r="G2" s="7"/>
      <c r="H2" s="8"/>
      <c r="I2" s="9"/>
      <c r="J2" s="28"/>
      <c r="K2" s="33"/>
      <c r="L2" s="33" t="s">
        <v>7</v>
      </c>
      <c r="M2" s="9"/>
    </row>
    <row r="3" spans="1:13" ht="18.75">
      <c r="A3" s="7"/>
      <c r="B3" s="7"/>
      <c r="C3" s="7"/>
      <c r="D3" s="7"/>
      <c r="E3" s="7"/>
      <c r="F3" s="7"/>
      <c r="G3" s="7"/>
      <c r="H3" s="8"/>
      <c r="I3" s="9"/>
      <c r="J3" s="28"/>
      <c r="K3" s="33"/>
      <c r="L3" s="33" t="s">
        <v>70</v>
      </c>
      <c r="M3" s="9"/>
    </row>
    <row r="4" spans="1:13" ht="37.5" customHeight="1">
      <c r="A4" s="64" t="s">
        <v>71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"/>
      <c r="B6" s="1"/>
      <c r="C6" s="1"/>
      <c r="D6" s="1"/>
      <c r="E6" s="1"/>
      <c r="F6" s="1"/>
      <c r="G6" s="1"/>
      <c r="H6" s="4" t="s">
        <v>8</v>
      </c>
      <c r="I6" s="6"/>
      <c r="J6" s="6"/>
      <c r="K6" s="6"/>
      <c r="L6" s="6" t="s">
        <v>9</v>
      </c>
      <c r="M6" s="6"/>
    </row>
    <row r="7" spans="1:13" ht="12.75">
      <c r="A7" s="65" t="s">
        <v>12</v>
      </c>
      <c r="B7" s="67" t="s">
        <v>8</v>
      </c>
      <c r="C7" s="68"/>
      <c r="D7" s="68"/>
      <c r="E7" s="68"/>
      <c r="F7" s="68"/>
      <c r="G7" s="68"/>
      <c r="H7" s="69"/>
      <c r="I7" s="66" t="s">
        <v>12</v>
      </c>
      <c r="J7" s="66" t="s">
        <v>10</v>
      </c>
      <c r="K7" s="70" t="s">
        <v>11</v>
      </c>
      <c r="L7" s="70" t="s">
        <v>72</v>
      </c>
      <c r="M7" s="65" t="s">
        <v>12</v>
      </c>
    </row>
    <row r="8" spans="1:13" ht="38.25">
      <c r="A8" s="65"/>
      <c r="B8" s="17" t="s">
        <v>0</v>
      </c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66"/>
      <c r="J8" s="66"/>
      <c r="K8" s="71"/>
      <c r="L8" s="71"/>
      <c r="M8" s="65"/>
    </row>
    <row r="9" spans="1:13" s="31" customFormat="1" ht="12.75" customHeight="1">
      <c r="A9" s="29"/>
      <c r="B9" s="29"/>
      <c r="C9" s="29">
        <v>1</v>
      </c>
      <c r="D9" s="29">
        <v>2</v>
      </c>
      <c r="E9" s="29"/>
      <c r="F9" s="29"/>
      <c r="G9" s="29"/>
      <c r="H9" s="30"/>
      <c r="I9" s="29">
        <v>3</v>
      </c>
      <c r="J9" s="29">
        <v>4</v>
      </c>
      <c r="K9" s="29">
        <v>5</v>
      </c>
      <c r="L9" s="29">
        <v>6</v>
      </c>
      <c r="M9" s="29"/>
    </row>
    <row r="10" spans="1:15" ht="24" customHeight="1">
      <c r="A10" s="15" t="s">
        <v>13</v>
      </c>
      <c r="B10" s="18" t="s">
        <v>8</v>
      </c>
      <c r="C10" s="18" t="s">
        <v>14</v>
      </c>
      <c r="D10" s="18" t="s">
        <v>15</v>
      </c>
      <c r="E10" s="18" t="s">
        <v>8</v>
      </c>
      <c r="F10" s="18" t="s">
        <v>8</v>
      </c>
      <c r="G10" s="18" t="s">
        <v>8</v>
      </c>
      <c r="H10" s="19" t="s">
        <v>8</v>
      </c>
      <c r="I10" s="20" t="s">
        <v>13</v>
      </c>
      <c r="J10" s="35">
        <f>J11+J12+J13+J14+J15+J16+J17</f>
        <v>59720.600000000006</v>
      </c>
      <c r="K10" s="35">
        <f>K11+K12+K13+K14+K15+K16+K17</f>
        <v>59694.5</v>
      </c>
      <c r="L10" s="35">
        <f>L11+L12+L13+L14+L15+L16+L17</f>
        <v>59996.299999999996</v>
      </c>
      <c r="M10" s="15" t="s">
        <v>13</v>
      </c>
      <c r="N10" s="16"/>
      <c r="O10" s="16"/>
    </row>
    <row r="11" spans="1:15" ht="42" customHeight="1">
      <c r="A11" s="13" t="s">
        <v>16</v>
      </c>
      <c r="B11" s="21" t="s">
        <v>8</v>
      </c>
      <c r="C11" s="38" t="s">
        <v>14</v>
      </c>
      <c r="D11" s="38" t="s">
        <v>17</v>
      </c>
      <c r="E11" s="38" t="s">
        <v>8</v>
      </c>
      <c r="F11" s="38" t="s">
        <v>8</v>
      </c>
      <c r="G11" s="38" t="s">
        <v>8</v>
      </c>
      <c r="H11" s="39" t="s">
        <v>8</v>
      </c>
      <c r="I11" s="40" t="s">
        <v>16</v>
      </c>
      <c r="J11" s="41">
        <v>1045</v>
      </c>
      <c r="K11" s="41">
        <v>1045</v>
      </c>
      <c r="L11" s="41">
        <v>1045</v>
      </c>
      <c r="M11" s="13" t="s">
        <v>16</v>
      </c>
      <c r="N11" s="14" t="s">
        <v>74</v>
      </c>
      <c r="O11" s="14"/>
    </row>
    <row r="12" spans="1:15" ht="55.5" customHeight="1">
      <c r="A12" s="13" t="s">
        <v>18</v>
      </c>
      <c r="B12" s="21" t="s">
        <v>8</v>
      </c>
      <c r="C12" s="38" t="s">
        <v>14</v>
      </c>
      <c r="D12" s="38" t="s">
        <v>19</v>
      </c>
      <c r="E12" s="38" t="s">
        <v>8</v>
      </c>
      <c r="F12" s="38" t="s">
        <v>8</v>
      </c>
      <c r="G12" s="38" t="s">
        <v>8</v>
      </c>
      <c r="H12" s="39" t="s">
        <v>8</v>
      </c>
      <c r="I12" s="40" t="s">
        <v>18</v>
      </c>
      <c r="J12" s="41">
        <v>3786.5</v>
      </c>
      <c r="K12" s="41">
        <v>3786.5</v>
      </c>
      <c r="L12" s="41">
        <v>3786.5</v>
      </c>
      <c r="M12" s="13" t="s">
        <v>18</v>
      </c>
      <c r="N12" s="14" t="s">
        <v>74</v>
      </c>
      <c r="O12" s="14"/>
    </row>
    <row r="13" spans="1:15" ht="53.25" customHeight="1">
      <c r="A13" s="13" t="s">
        <v>20</v>
      </c>
      <c r="B13" s="21" t="s">
        <v>8</v>
      </c>
      <c r="C13" s="38" t="s">
        <v>14</v>
      </c>
      <c r="D13" s="38" t="s">
        <v>21</v>
      </c>
      <c r="E13" s="38" t="s">
        <v>8</v>
      </c>
      <c r="F13" s="38" t="s">
        <v>8</v>
      </c>
      <c r="G13" s="38" t="s">
        <v>8</v>
      </c>
      <c r="H13" s="39" t="s">
        <v>8</v>
      </c>
      <c r="I13" s="40" t="s">
        <v>20</v>
      </c>
      <c r="J13" s="41">
        <v>24323.4</v>
      </c>
      <c r="K13" s="41">
        <v>25048.9</v>
      </c>
      <c r="L13" s="41">
        <v>25048.9</v>
      </c>
      <c r="M13" s="13" t="s">
        <v>20</v>
      </c>
      <c r="N13" s="14" t="s">
        <v>75</v>
      </c>
      <c r="O13" s="14"/>
    </row>
    <row r="14" spans="1:15" ht="42" customHeight="1">
      <c r="A14" s="13" t="s">
        <v>22</v>
      </c>
      <c r="B14" s="21" t="s">
        <v>8</v>
      </c>
      <c r="C14" s="38" t="s">
        <v>14</v>
      </c>
      <c r="D14" s="38" t="s">
        <v>23</v>
      </c>
      <c r="E14" s="38" t="s">
        <v>8</v>
      </c>
      <c r="F14" s="38" t="s">
        <v>8</v>
      </c>
      <c r="G14" s="38" t="s">
        <v>8</v>
      </c>
      <c r="H14" s="39" t="s">
        <v>8</v>
      </c>
      <c r="I14" s="40" t="s">
        <v>22</v>
      </c>
      <c r="J14" s="41">
        <v>2509.3</v>
      </c>
      <c r="K14" s="41">
        <v>2509.3</v>
      </c>
      <c r="L14" s="41">
        <v>2509.3</v>
      </c>
      <c r="M14" s="13" t="s">
        <v>22</v>
      </c>
      <c r="N14" s="14" t="s">
        <v>73</v>
      </c>
      <c r="O14" s="14"/>
    </row>
    <row r="15" spans="1:15" ht="42" customHeight="1">
      <c r="A15" s="13"/>
      <c r="B15" s="21"/>
      <c r="C15" s="38" t="s">
        <v>14</v>
      </c>
      <c r="D15" s="38" t="s">
        <v>38</v>
      </c>
      <c r="E15" s="38"/>
      <c r="F15" s="38"/>
      <c r="G15" s="38"/>
      <c r="H15" s="39"/>
      <c r="I15" s="40" t="s">
        <v>76</v>
      </c>
      <c r="J15" s="41">
        <v>175</v>
      </c>
      <c r="K15" s="41"/>
      <c r="L15" s="41"/>
      <c r="M15" s="13"/>
      <c r="N15" s="14" t="s">
        <v>75</v>
      </c>
      <c r="O15" s="14"/>
    </row>
    <row r="16" spans="1:15" ht="15.75">
      <c r="A16" s="13" t="s">
        <v>24</v>
      </c>
      <c r="B16" s="21" t="s">
        <v>8</v>
      </c>
      <c r="C16" s="38" t="s">
        <v>14</v>
      </c>
      <c r="D16" s="38" t="s">
        <v>25</v>
      </c>
      <c r="E16" s="38" t="s">
        <v>8</v>
      </c>
      <c r="F16" s="38" t="s">
        <v>8</v>
      </c>
      <c r="G16" s="38" t="s">
        <v>8</v>
      </c>
      <c r="H16" s="39" t="s">
        <v>8</v>
      </c>
      <c r="I16" s="40" t="s">
        <v>24</v>
      </c>
      <c r="J16" s="41">
        <v>500</v>
      </c>
      <c r="K16" s="41">
        <v>500</v>
      </c>
      <c r="L16" s="41">
        <v>500</v>
      </c>
      <c r="M16" s="13" t="s">
        <v>24</v>
      </c>
      <c r="N16" s="14" t="s">
        <v>75</v>
      </c>
      <c r="O16" s="14"/>
    </row>
    <row r="17" spans="1:15" ht="15.75">
      <c r="A17" s="13" t="s">
        <v>26</v>
      </c>
      <c r="B17" s="21" t="s">
        <v>8</v>
      </c>
      <c r="C17" s="38" t="s">
        <v>14</v>
      </c>
      <c r="D17" s="38" t="s">
        <v>27</v>
      </c>
      <c r="E17" s="38" t="s">
        <v>8</v>
      </c>
      <c r="F17" s="38" t="s">
        <v>8</v>
      </c>
      <c r="G17" s="38" t="s">
        <v>8</v>
      </c>
      <c r="H17" s="39" t="s">
        <v>8</v>
      </c>
      <c r="I17" s="40" t="s">
        <v>26</v>
      </c>
      <c r="J17" s="41">
        <f>5253.5+5000+17127.9</f>
        <v>27381.4</v>
      </c>
      <c r="K17" s="41">
        <f>5485.3+5000+16319.5</f>
        <v>26804.8</v>
      </c>
      <c r="L17" s="41">
        <f>5485.3+5000+16621.3</f>
        <v>27106.6</v>
      </c>
      <c r="M17" s="13" t="s">
        <v>26</v>
      </c>
      <c r="N17" s="14" t="s">
        <v>77</v>
      </c>
      <c r="O17" s="14"/>
    </row>
    <row r="18" spans="1:15" ht="15.75">
      <c r="A18" s="15" t="s">
        <v>28</v>
      </c>
      <c r="B18" s="18" t="s">
        <v>8</v>
      </c>
      <c r="C18" s="18" t="s">
        <v>21</v>
      </c>
      <c r="D18" s="18" t="s">
        <v>15</v>
      </c>
      <c r="E18" s="18" t="s">
        <v>8</v>
      </c>
      <c r="F18" s="18" t="s">
        <v>8</v>
      </c>
      <c r="G18" s="18" t="s">
        <v>8</v>
      </c>
      <c r="H18" s="19" t="s">
        <v>8</v>
      </c>
      <c r="I18" s="20" t="s">
        <v>28</v>
      </c>
      <c r="J18" s="35">
        <f>J19</f>
        <v>0</v>
      </c>
      <c r="K18" s="35">
        <f>K19</f>
        <v>0</v>
      </c>
      <c r="L18" s="35">
        <f>L19</f>
        <v>0</v>
      </c>
      <c r="M18" s="15" t="s">
        <v>28</v>
      </c>
      <c r="N18" s="16"/>
      <c r="O18" s="16"/>
    </row>
    <row r="19" spans="1:15" ht="15.75" customHeight="1">
      <c r="A19" s="13" t="s">
        <v>29</v>
      </c>
      <c r="B19" s="21" t="s">
        <v>8</v>
      </c>
      <c r="C19" s="21" t="s">
        <v>21</v>
      </c>
      <c r="D19" s="21" t="s">
        <v>30</v>
      </c>
      <c r="E19" s="21" t="s">
        <v>8</v>
      </c>
      <c r="F19" s="21" t="s">
        <v>8</v>
      </c>
      <c r="G19" s="21" t="s">
        <v>8</v>
      </c>
      <c r="H19" s="22" t="s">
        <v>8</v>
      </c>
      <c r="I19" s="23" t="s">
        <v>29</v>
      </c>
      <c r="J19" s="36">
        <v>0</v>
      </c>
      <c r="K19" s="36">
        <v>0</v>
      </c>
      <c r="L19" s="36">
        <v>0</v>
      </c>
      <c r="M19" s="13" t="s">
        <v>29</v>
      </c>
      <c r="N19" s="14"/>
      <c r="O19" s="14"/>
    </row>
    <row r="20" spans="1:15" ht="16.5" customHeight="1">
      <c r="A20" s="15" t="s">
        <v>31</v>
      </c>
      <c r="B20" s="18" t="s">
        <v>8</v>
      </c>
      <c r="C20" s="18" t="s">
        <v>32</v>
      </c>
      <c r="D20" s="18" t="s">
        <v>15</v>
      </c>
      <c r="E20" s="18" t="s">
        <v>8</v>
      </c>
      <c r="F20" s="18" t="s">
        <v>8</v>
      </c>
      <c r="G20" s="18" t="s">
        <v>8</v>
      </c>
      <c r="H20" s="19" t="s">
        <v>8</v>
      </c>
      <c r="I20" s="20" t="s">
        <v>31</v>
      </c>
      <c r="J20" s="35">
        <f>J21+J22</f>
        <v>5035.2</v>
      </c>
      <c r="K20" s="35">
        <f>K21+K22</f>
        <v>5035.2</v>
      </c>
      <c r="L20" s="35">
        <f>L21+L22</f>
        <v>5094.2</v>
      </c>
      <c r="M20" s="15" t="s">
        <v>31</v>
      </c>
      <c r="N20" s="16"/>
      <c r="O20" s="16"/>
    </row>
    <row r="21" spans="1:15" ht="15.75">
      <c r="A21" s="13" t="s">
        <v>33</v>
      </c>
      <c r="B21" s="21" t="s">
        <v>8</v>
      </c>
      <c r="C21" s="21" t="s">
        <v>32</v>
      </c>
      <c r="D21" s="21" t="s">
        <v>17</v>
      </c>
      <c r="E21" s="21" t="s">
        <v>8</v>
      </c>
      <c r="F21" s="21" t="s">
        <v>8</v>
      </c>
      <c r="G21" s="21" t="s">
        <v>8</v>
      </c>
      <c r="H21" s="22" t="s">
        <v>8</v>
      </c>
      <c r="I21" s="23" t="s">
        <v>33</v>
      </c>
      <c r="J21" s="36">
        <v>0</v>
      </c>
      <c r="K21" s="36">
        <v>0</v>
      </c>
      <c r="L21" s="36">
        <v>0</v>
      </c>
      <c r="M21" s="13" t="s">
        <v>33</v>
      </c>
      <c r="N21" s="14"/>
      <c r="O21" s="14"/>
    </row>
    <row r="22" spans="1:15" ht="31.5">
      <c r="A22" s="13" t="s">
        <v>34</v>
      </c>
      <c r="B22" s="21" t="s">
        <v>8</v>
      </c>
      <c r="C22" s="38" t="s">
        <v>32</v>
      </c>
      <c r="D22" s="38" t="s">
        <v>32</v>
      </c>
      <c r="E22" s="38" t="s">
        <v>8</v>
      </c>
      <c r="F22" s="38" t="s">
        <v>8</v>
      </c>
      <c r="G22" s="38" t="s">
        <v>8</v>
      </c>
      <c r="H22" s="39" t="s">
        <v>8</v>
      </c>
      <c r="I22" s="40" t="s">
        <v>34</v>
      </c>
      <c r="J22" s="41">
        <v>5035.2</v>
      </c>
      <c r="K22" s="41">
        <v>5035.2</v>
      </c>
      <c r="L22" s="41">
        <v>5094.2</v>
      </c>
      <c r="M22" s="13" t="s">
        <v>34</v>
      </c>
      <c r="N22" s="14" t="s">
        <v>75</v>
      </c>
      <c r="O22" s="14"/>
    </row>
    <row r="23" spans="1:15" ht="15.75">
      <c r="A23" s="15" t="s">
        <v>35</v>
      </c>
      <c r="B23" s="18" t="s">
        <v>8</v>
      </c>
      <c r="C23" s="18" t="s">
        <v>23</v>
      </c>
      <c r="D23" s="18" t="s">
        <v>15</v>
      </c>
      <c r="E23" s="18" t="s">
        <v>8</v>
      </c>
      <c r="F23" s="18" t="s">
        <v>8</v>
      </c>
      <c r="G23" s="18" t="s">
        <v>8</v>
      </c>
      <c r="H23" s="19" t="s">
        <v>8</v>
      </c>
      <c r="I23" s="20" t="s">
        <v>35</v>
      </c>
      <c r="J23" s="35">
        <f>J24</f>
        <v>3254.8</v>
      </c>
      <c r="K23" s="35">
        <f>K24</f>
        <v>3605.2</v>
      </c>
      <c r="L23" s="35">
        <f>L24</f>
        <v>3312.5</v>
      </c>
      <c r="M23" s="15" t="s">
        <v>35</v>
      </c>
      <c r="N23" s="16"/>
      <c r="O23" s="16"/>
    </row>
    <row r="24" spans="1:15" ht="31.5">
      <c r="A24" s="13" t="s">
        <v>36</v>
      </c>
      <c r="B24" s="21" t="s">
        <v>8</v>
      </c>
      <c r="C24" s="38" t="s">
        <v>23</v>
      </c>
      <c r="D24" s="38" t="s">
        <v>19</v>
      </c>
      <c r="E24" s="38" t="s">
        <v>8</v>
      </c>
      <c r="F24" s="38" t="s">
        <v>8</v>
      </c>
      <c r="G24" s="38" t="s">
        <v>8</v>
      </c>
      <c r="H24" s="39" t="s">
        <v>8</v>
      </c>
      <c r="I24" s="40" t="s">
        <v>36</v>
      </c>
      <c r="J24" s="41">
        <v>3254.8</v>
      </c>
      <c r="K24" s="41">
        <v>3605.2</v>
      </c>
      <c r="L24" s="41">
        <v>3312.5</v>
      </c>
      <c r="M24" s="13" t="s">
        <v>36</v>
      </c>
      <c r="N24" s="14" t="s">
        <v>75</v>
      </c>
      <c r="O24" s="14"/>
    </row>
    <row r="25" spans="1:15" ht="15.75">
      <c r="A25" s="15" t="s">
        <v>37</v>
      </c>
      <c r="B25" s="18" t="s">
        <v>8</v>
      </c>
      <c r="C25" s="18" t="s">
        <v>38</v>
      </c>
      <c r="D25" s="18" t="s">
        <v>15</v>
      </c>
      <c r="E25" s="18" t="s">
        <v>8</v>
      </c>
      <c r="F25" s="18" t="s">
        <v>8</v>
      </c>
      <c r="G25" s="18" t="s">
        <v>8</v>
      </c>
      <c r="H25" s="19" t="s">
        <v>8</v>
      </c>
      <c r="I25" s="20" t="s">
        <v>37</v>
      </c>
      <c r="J25" s="35">
        <f>J26+J27+J28+J29+J30</f>
        <v>200248.5</v>
      </c>
      <c r="K25" s="35">
        <f>K26+K27+K28+K29+K30</f>
        <v>197325.30000000002</v>
      </c>
      <c r="L25" s="35">
        <f>L26+L27+L28+L29+L30</f>
        <v>192304.10000000003</v>
      </c>
      <c r="M25" s="15" t="s">
        <v>37</v>
      </c>
      <c r="N25" s="16"/>
      <c r="O25" s="16"/>
    </row>
    <row r="26" spans="1:15" ht="15.75">
      <c r="A26" s="13" t="s">
        <v>39</v>
      </c>
      <c r="B26" s="21" t="s">
        <v>8</v>
      </c>
      <c r="C26" s="38" t="s">
        <v>38</v>
      </c>
      <c r="D26" s="38" t="s">
        <v>14</v>
      </c>
      <c r="E26" s="38" t="s">
        <v>8</v>
      </c>
      <c r="F26" s="38" t="s">
        <v>8</v>
      </c>
      <c r="G26" s="38" t="s">
        <v>8</v>
      </c>
      <c r="H26" s="39" t="s">
        <v>8</v>
      </c>
      <c r="I26" s="40" t="s">
        <v>39</v>
      </c>
      <c r="J26" s="41">
        <f>7050+86768</f>
        <v>93818</v>
      </c>
      <c r="K26" s="41">
        <f>3700+86768</f>
        <v>90468</v>
      </c>
      <c r="L26" s="41">
        <v>86768</v>
      </c>
      <c r="M26" s="13" t="s">
        <v>39</v>
      </c>
      <c r="N26" s="14" t="s">
        <v>84</v>
      </c>
      <c r="O26" s="14"/>
    </row>
    <row r="27" spans="1:15" ht="15.75">
      <c r="A27" s="13" t="s">
        <v>40</v>
      </c>
      <c r="B27" s="21" t="s">
        <v>8</v>
      </c>
      <c r="C27" s="38" t="s">
        <v>38</v>
      </c>
      <c r="D27" s="38" t="s">
        <v>17</v>
      </c>
      <c r="E27" s="38" t="s">
        <v>8</v>
      </c>
      <c r="F27" s="38" t="s">
        <v>8</v>
      </c>
      <c r="G27" s="38" t="s">
        <v>8</v>
      </c>
      <c r="H27" s="39" t="s">
        <v>8</v>
      </c>
      <c r="I27" s="40" t="s">
        <v>40</v>
      </c>
      <c r="J27" s="41">
        <f>1300+19162.3+62719.6</f>
        <v>83181.9</v>
      </c>
      <c r="K27" s="41">
        <f>19727.4+61358.8</f>
        <v>81086.20000000001</v>
      </c>
      <c r="L27" s="41">
        <f>19792.9+61338.8</f>
        <v>81131.70000000001</v>
      </c>
      <c r="M27" s="13" t="s">
        <v>40</v>
      </c>
      <c r="N27" s="14" t="s">
        <v>87</v>
      </c>
      <c r="O27" s="14"/>
    </row>
    <row r="28" spans="1:15" ht="25.5">
      <c r="A28" s="13"/>
      <c r="B28" s="21"/>
      <c r="C28" s="38" t="s">
        <v>38</v>
      </c>
      <c r="D28" s="38" t="s">
        <v>32</v>
      </c>
      <c r="E28" s="38"/>
      <c r="F28" s="38"/>
      <c r="G28" s="38"/>
      <c r="H28" s="39"/>
      <c r="I28" s="40" t="s">
        <v>78</v>
      </c>
      <c r="J28" s="41">
        <v>100</v>
      </c>
      <c r="K28" s="41">
        <v>50</v>
      </c>
      <c r="L28" s="41">
        <v>50</v>
      </c>
      <c r="M28" s="13"/>
      <c r="N28" s="14" t="s">
        <v>75</v>
      </c>
      <c r="O28" s="14"/>
    </row>
    <row r="29" spans="1:15" ht="15" customHeight="1">
      <c r="A29" s="13" t="s">
        <v>41</v>
      </c>
      <c r="B29" s="21" t="s">
        <v>8</v>
      </c>
      <c r="C29" s="38" t="s">
        <v>38</v>
      </c>
      <c r="D29" s="38" t="s">
        <v>38</v>
      </c>
      <c r="E29" s="38" t="s">
        <v>8</v>
      </c>
      <c r="F29" s="38" t="s">
        <v>8</v>
      </c>
      <c r="G29" s="38" t="s">
        <v>8</v>
      </c>
      <c r="H29" s="39" t="s">
        <v>8</v>
      </c>
      <c r="I29" s="40" t="s">
        <v>41</v>
      </c>
      <c r="J29" s="41">
        <v>9218.9</v>
      </c>
      <c r="K29" s="41">
        <v>9292.9</v>
      </c>
      <c r="L29" s="41">
        <v>9314.7</v>
      </c>
      <c r="M29" s="13" t="s">
        <v>41</v>
      </c>
      <c r="N29" s="14" t="s">
        <v>80</v>
      </c>
      <c r="O29" s="14"/>
    </row>
    <row r="30" spans="1:15" ht="15.75">
      <c r="A30" s="13" t="s">
        <v>42</v>
      </c>
      <c r="B30" s="21" t="s">
        <v>8</v>
      </c>
      <c r="C30" s="38" t="s">
        <v>38</v>
      </c>
      <c r="D30" s="38" t="s">
        <v>43</v>
      </c>
      <c r="E30" s="38" t="s">
        <v>8</v>
      </c>
      <c r="F30" s="38" t="s">
        <v>8</v>
      </c>
      <c r="G30" s="38" t="s">
        <v>8</v>
      </c>
      <c r="H30" s="39" t="s">
        <v>8</v>
      </c>
      <c r="I30" s="40" t="s">
        <v>42</v>
      </c>
      <c r="J30" s="41">
        <f>123+13806.7</f>
        <v>13929.7</v>
      </c>
      <c r="K30" s="41">
        <f>81+16347.2</f>
        <v>16428.2</v>
      </c>
      <c r="L30" s="41">
        <f>31+15008.7</f>
        <v>15039.7</v>
      </c>
      <c r="M30" s="13" t="s">
        <v>42</v>
      </c>
      <c r="N30" s="14" t="s">
        <v>85</v>
      </c>
      <c r="O30" s="14"/>
    </row>
    <row r="31" spans="1:15" ht="15.75">
      <c r="A31" s="15" t="s">
        <v>44</v>
      </c>
      <c r="B31" s="18" t="s">
        <v>8</v>
      </c>
      <c r="C31" s="42" t="s">
        <v>45</v>
      </c>
      <c r="D31" s="42" t="s">
        <v>15</v>
      </c>
      <c r="E31" s="42" t="s">
        <v>8</v>
      </c>
      <c r="F31" s="42" t="s">
        <v>8</v>
      </c>
      <c r="G31" s="42" t="s">
        <v>8</v>
      </c>
      <c r="H31" s="43" t="s">
        <v>8</v>
      </c>
      <c r="I31" s="44" t="s">
        <v>44</v>
      </c>
      <c r="J31" s="45">
        <f>J32+J33</f>
        <v>19904.2</v>
      </c>
      <c r="K31" s="45">
        <f>K32+K33</f>
        <v>22097.3</v>
      </c>
      <c r="L31" s="45">
        <f>L32+L33</f>
        <v>22232.7</v>
      </c>
      <c r="M31" s="15" t="s">
        <v>44</v>
      </c>
      <c r="N31" s="16"/>
      <c r="O31" s="16"/>
    </row>
    <row r="32" spans="1:15" ht="15.75">
      <c r="A32" s="13" t="s">
        <v>46</v>
      </c>
      <c r="B32" s="21" t="s">
        <v>8</v>
      </c>
      <c r="C32" s="38" t="s">
        <v>45</v>
      </c>
      <c r="D32" s="38" t="s">
        <v>14</v>
      </c>
      <c r="E32" s="38" t="s">
        <v>8</v>
      </c>
      <c r="F32" s="38" t="s">
        <v>8</v>
      </c>
      <c r="G32" s="38" t="s">
        <v>8</v>
      </c>
      <c r="H32" s="39" t="s">
        <v>8</v>
      </c>
      <c r="I32" s="40" t="s">
        <v>46</v>
      </c>
      <c r="J32" s="41">
        <f>1307.9+16745.3</f>
        <v>18053.2</v>
      </c>
      <c r="K32" s="41">
        <f>1307.9+1400+17669.1</f>
        <v>20377</v>
      </c>
      <c r="L32" s="41">
        <f>1307.9+1400+17809.5</f>
        <v>20517.4</v>
      </c>
      <c r="M32" s="13" t="s">
        <v>46</v>
      </c>
      <c r="N32" s="14" t="s">
        <v>86</v>
      </c>
      <c r="O32" s="14"/>
    </row>
    <row r="33" spans="1:15" ht="31.5">
      <c r="A33" s="13" t="s">
        <v>47</v>
      </c>
      <c r="B33" s="21" t="s">
        <v>8</v>
      </c>
      <c r="C33" s="38" t="s">
        <v>45</v>
      </c>
      <c r="D33" s="38" t="s">
        <v>21</v>
      </c>
      <c r="E33" s="38" t="s">
        <v>8</v>
      </c>
      <c r="F33" s="38" t="s">
        <v>8</v>
      </c>
      <c r="G33" s="38" t="s">
        <v>8</v>
      </c>
      <c r="H33" s="39" t="s">
        <v>8</v>
      </c>
      <c r="I33" s="40" t="s">
        <v>47</v>
      </c>
      <c r="J33" s="41">
        <v>1851</v>
      </c>
      <c r="K33" s="41">
        <v>1720.3</v>
      </c>
      <c r="L33" s="41">
        <v>1715.3</v>
      </c>
      <c r="M33" s="13" t="s">
        <v>47</v>
      </c>
      <c r="N33" s="14" t="s">
        <v>80</v>
      </c>
      <c r="O33" s="14"/>
    </row>
    <row r="34" spans="1:15" ht="15.75">
      <c r="A34" s="15" t="s">
        <v>48</v>
      </c>
      <c r="B34" s="18" t="s">
        <v>8</v>
      </c>
      <c r="C34" s="18" t="s">
        <v>43</v>
      </c>
      <c r="D34" s="18" t="s">
        <v>15</v>
      </c>
      <c r="E34" s="18" t="s">
        <v>8</v>
      </c>
      <c r="F34" s="18" t="s">
        <v>8</v>
      </c>
      <c r="G34" s="18" t="s">
        <v>8</v>
      </c>
      <c r="H34" s="19" t="s">
        <v>8</v>
      </c>
      <c r="I34" s="20" t="s">
        <v>48</v>
      </c>
      <c r="J34" s="35">
        <f>J35+J36+J37+J38+J39</f>
        <v>0</v>
      </c>
      <c r="K34" s="35">
        <f>K35+K36+K37+K38+K39</f>
        <v>0</v>
      </c>
      <c r="L34" s="35">
        <f>L35+L36+L37+L38+L39</f>
        <v>0</v>
      </c>
      <c r="M34" s="15" t="s">
        <v>48</v>
      </c>
      <c r="N34" s="16"/>
      <c r="O34" s="16"/>
    </row>
    <row r="35" spans="1:15" ht="15.75">
      <c r="A35" s="13" t="s">
        <v>49</v>
      </c>
      <c r="B35" s="21" t="s">
        <v>8</v>
      </c>
      <c r="C35" s="21" t="s">
        <v>43</v>
      </c>
      <c r="D35" s="21" t="s">
        <v>14</v>
      </c>
      <c r="E35" s="21" t="s">
        <v>8</v>
      </c>
      <c r="F35" s="21" t="s">
        <v>8</v>
      </c>
      <c r="G35" s="21" t="s">
        <v>8</v>
      </c>
      <c r="H35" s="22" t="s">
        <v>8</v>
      </c>
      <c r="I35" s="23" t="s">
        <v>49</v>
      </c>
      <c r="J35" s="36">
        <v>0</v>
      </c>
      <c r="K35" s="36">
        <v>0</v>
      </c>
      <c r="L35" s="36">
        <v>0</v>
      </c>
      <c r="M35" s="13" t="s">
        <v>49</v>
      </c>
      <c r="N35" s="14"/>
      <c r="O35" s="14"/>
    </row>
    <row r="36" spans="1:15" ht="15.75">
      <c r="A36" s="13" t="s">
        <v>50</v>
      </c>
      <c r="B36" s="21" t="s">
        <v>8</v>
      </c>
      <c r="C36" s="21" t="s">
        <v>43</v>
      </c>
      <c r="D36" s="21" t="s">
        <v>17</v>
      </c>
      <c r="E36" s="21" t="s">
        <v>8</v>
      </c>
      <c r="F36" s="21" t="s">
        <v>8</v>
      </c>
      <c r="G36" s="21" t="s">
        <v>8</v>
      </c>
      <c r="H36" s="22" t="s">
        <v>8</v>
      </c>
      <c r="I36" s="23" t="s">
        <v>50</v>
      </c>
      <c r="J36" s="36">
        <v>0</v>
      </c>
      <c r="K36" s="36">
        <v>0</v>
      </c>
      <c r="L36" s="36">
        <v>0</v>
      </c>
      <c r="M36" s="13" t="s">
        <v>50</v>
      </c>
      <c r="N36" s="14"/>
      <c r="O36" s="14"/>
    </row>
    <row r="37" spans="1:15" ht="31.5">
      <c r="A37" s="13" t="s">
        <v>51</v>
      </c>
      <c r="B37" s="21" t="s">
        <v>8</v>
      </c>
      <c r="C37" s="21" t="s">
        <v>43</v>
      </c>
      <c r="D37" s="21" t="s">
        <v>19</v>
      </c>
      <c r="E37" s="21" t="s">
        <v>8</v>
      </c>
      <c r="F37" s="21" t="s">
        <v>8</v>
      </c>
      <c r="G37" s="21" t="s">
        <v>8</v>
      </c>
      <c r="H37" s="22" t="s">
        <v>8</v>
      </c>
      <c r="I37" s="23" t="s">
        <v>51</v>
      </c>
      <c r="J37" s="36">
        <v>0</v>
      </c>
      <c r="K37" s="36">
        <v>0</v>
      </c>
      <c r="L37" s="36">
        <v>0</v>
      </c>
      <c r="M37" s="13" t="s">
        <v>51</v>
      </c>
      <c r="N37" s="14"/>
      <c r="O37" s="14"/>
    </row>
    <row r="38" spans="1:15" ht="15.75">
      <c r="A38" s="13" t="s">
        <v>52</v>
      </c>
      <c r="B38" s="21" t="s">
        <v>8</v>
      </c>
      <c r="C38" s="21" t="s">
        <v>43</v>
      </c>
      <c r="D38" s="21" t="s">
        <v>21</v>
      </c>
      <c r="E38" s="21" t="s">
        <v>8</v>
      </c>
      <c r="F38" s="21" t="s">
        <v>8</v>
      </c>
      <c r="G38" s="21" t="s">
        <v>8</v>
      </c>
      <c r="H38" s="22" t="s">
        <v>8</v>
      </c>
      <c r="I38" s="23" t="s">
        <v>52</v>
      </c>
      <c r="J38" s="36">
        <v>0</v>
      </c>
      <c r="K38" s="36">
        <v>0</v>
      </c>
      <c r="L38" s="36">
        <v>0</v>
      </c>
      <c r="M38" s="13" t="s">
        <v>52</v>
      </c>
      <c r="N38" s="14"/>
      <c r="O38" s="14"/>
    </row>
    <row r="39" spans="1:15" ht="13.5" customHeight="1">
      <c r="A39" s="13" t="s">
        <v>53</v>
      </c>
      <c r="B39" s="21" t="s">
        <v>8</v>
      </c>
      <c r="C39" s="21" t="s">
        <v>43</v>
      </c>
      <c r="D39" s="21" t="s">
        <v>43</v>
      </c>
      <c r="E39" s="21" t="s">
        <v>8</v>
      </c>
      <c r="F39" s="21" t="s">
        <v>8</v>
      </c>
      <c r="G39" s="21" t="s">
        <v>8</v>
      </c>
      <c r="H39" s="22" t="s">
        <v>8</v>
      </c>
      <c r="I39" s="23" t="s">
        <v>53</v>
      </c>
      <c r="J39" s="36">
        <v>0</v>
      </c>
      <c r="K39" s="36">
        <v>0</v>
      </c>
      <c r="L39" s="36">
        <v>0</v>
      </c>
      <c r="M39" s="13" t="s">
        <v>53</v>
      </c>
      <c r="N39" s="14"/>
      <c r="O39" s="14"/>
    </row>
    <row r="40" spans="1:15" ht="15.75">
      <c r="A40" s="15" t="s">
        <v>54</v>
      </c>
      <c r="B40" s="18" t="s">
        <v>8</v>
      </c>
      <c r="C40" s="18" t="s">
        <v>55</v>
      </c>
      <c r="D40" s="18" t="s">
        <v>15</v>
      </c>
      <c r="E40" s="18" t="s">
        <v>8</v>
      </c>
      <c r="F40" s="18" t="s">
        <v>8</v>
      </c>
      <c r="G40" s="18" t="s">
        <v>8</v>
      </c>
      <c r="H40" s="19" t="s">
        <v>8</v>
      </c>
      <c r="I40" s="20" t="s">
        <v>54</v>
      </c>
      <c r="J40" s="35">
        <f>J42+J41+J43</f>
        <v>5240.8</v>
      </c>
      <c r="K40" s="35">
        <f>K42+K41+K43</f>
        <v>5350</v>
      </c>
      <c r="L40" s="35">
        <f>L42+L41+L43</f>
        <v>3977.6</v>
      </c>
      <c r="M40" s="15" t="s">
        <v>54</v>
      </c>
      <c r="N40" s="16"/>
      <c r="O40" s="16"/>
    </row>
    <row r="41" spans="1:15" ht="15.75">
      <c r="A41" s="13" t="s">
        <v>56</v>
      </c>
      <c r="B41" s="21" t="s">
        <v>8</v>
      </c>
      <c r="C41" s="38" t="s">
        <v>55</v>
      </c>
      <c r="D41" s="38" t="s">
        <v>14</v>
      </c>
      <c r="E41" s="38" t="s">
        <v>8</v>
      </c>
      <c r="F41" s="38" t="s">
        <v>8</v>
      </c>
      <c r="G41" s="38" t="s">
        <v>8</v>
      </c>
      <c r="H41" s="39" t="s">
        <v>8</v>
      </c>
      <c r="I41" s="40" t="s">
        <v>56</v>
      </c>
      <c r="J41" s="41">
        <v>3300</v>
      </c>
      <c r="K41" s="41">
        <v>3005.6</v>
      </c>
      <c r="L41" s="41">
        <v>3005.6</v>
      </c>
      <c r="M41" s="13" t="s">
        <v>56</v>
      </c>
      <c r="N41" s="14" t="s">
        <v>75</v>
      </c>
      <c r="O41" s="14"/>
    </row>
    <row r="42" spans="1:15" ht="15.75">
      <c r="A42" s="13" t="s">
        <v>57</v>
      </c>
      <c r="B42" s="21" t="s">
        <v>8</v>
      </c>
      <c r="C42" s="38" t="s">
        <v>55</v>
      </c>
      <c r="D42" s="38" t="s">
        <v>19</v>
      </c>
      <c r="E42" s="38" t="s">
        <v>8</v>
      </c>
      <c r="F42" s="38" t="s">
        <v>8</v>
      </c>
      <c r="G42" s="38" t="s">
        <v>8</v>
      </c>
      <c r="H42" s="39" t="s">
        <v>8</v>
      </c>
      <c r="I42" s="40" t="s">
        <v>57</v>
      </c>
      <c r="J42" s="41">
        <f>972+968.8</f>
        <v>1940.8</v>
      </c>
      <c r="K42" s="41">
        <f>972+1372.4</f>
        <v>2344.4</v>
      </c>
      <c r="L42" s="41">
        <v>972</v>
      </c>
      <c r="M42" s="13" t="s">
        <v>57</v>
      </c>
      <c r="N42" s="14" t="s">
        <v>81</v>
      </c>
      <c r="O42" s="14"/>
    </row>
    <row r="43" spans="1:15" ht="15.75">
      <c r="A43" s="13" t="s">
        <v>58</v>
      </c>
      <c r="B43" s="21" t="s">
        <v>8</v>
      </c>
      <c r="C43" s="21" t="s">
        <v>55</v>
      </c>
      <c r="D43" s="21" t="s">
        <v>21</v>
      </c>
      <c r="E43" s="21" t="s">
        <v>8</v>
      </c>
      <c r="F43" s="21" t="s">
        <v>8</v>
      </c>
      <c r="G43" s="21" t="s">
        <v>8</v>
      </c>
      <c r="H43" s="22" t="s">
        <v>8</v>
      </c>
      <c r="I43" s="23" t="s">
        <v>58</v>
      </c>
      <c r="J43" s="36">
        <v>0</v>
      </c>
      <c r="K43" s="36">
        <v>0</v>
      </c>
      <c r="L43" s="36">
        <v>0</v>
      </c>
      <c r="M43" s="13" t="s">
        <v>58</v>
      </c>
      <c r="N43" s="14"/>
      <c r="O43" s="14"/>
    </row>
    <row r="44" spans="1:15" ht="15.75">
      <c r="A44" s="15" t="s">
        <v>59</v>
      </c>
      <c r="B44" s="18" t="s">
        <v>8</v>
      </c>
      <c r="C44" s="18" t="s">
        <v>25</v>
      </c>
      <c r="D44" s="18" t="s">
        <v>15</v>
      </c>
      <c r="E44" s="18" t="s">
        <v>8</v>
      </c>
      <c r="F44" s="18" t="s">
        <v>8</v>
      </c>
      <c r="G44" s="18" t="s">
        <v>8</v>
      </c>
      <c r="H44" s="19" t="s">
        <v>8</v>
      </c>
      <c r="I44" s="20" t="s">
        <v>59</v>
      </c>
      <c r="J44" s="35">
        <f>J45</f>
        <v>4185.3</v>
      </c>
      <c r="K44" s="35">
        <f>K45</f>
        <v>4123.4</v>
      </c>
      <c r="L44" s="35">
        <f>L45</f>
        <v>7565.200000000001</v>
      </c>
      <c r="M44" s="15" t="s">
        <v>59</v>
      </c>
      <c r="N44" s="16"/>
      <c r="O44" s="16"/>
    </row>
    <row r="45" spans="1:15" ht="15.75">
      <c r="A45" s="13" t="s">
        <v>60</v>
      </c>
      <c r="B45" s="21" t="s">
        <v>8</v>
      </c>
      <c r="C45" s="38" t="s">
        <v>25</v>
      </c>
      <c r="D45" s="38" t="s">
        <v>14</v>
      </c>
      <c r="E45" s="38" t="s">
        <v>8</v>
      </c>
      <c r="F45" s="38" t="s">
        <v>8</v>
      </c>
      <c r="G45" s="38" t="s">
        <v>8</v>
      </c>
      <c r="H45" s="39" t="s">
        <v>8</v>
      </c>
      <c r="I45" s="40" t="s">
        <v>60</v>
      </c>
      <c r="J45" s="41">
        <v>4185.3</v>
      </c>
      <c r="K45" s="41">
        <v>4123.4</v>
      </c>
      <c r="L45" s="41">
        <f>3421.6+4143.6</f>
        <v>7565.200000000001</v>
      </c>
      <c r="M45" s="13" t="s">
        <v>60</v>
      </c>
      <c r="N45" s="14" t="s">
        <v>82</v>
      </c>
      <c r="O45" s="14"/>
    </row>
    <row r="46" spans="1:15" ht="17.25" customHeight="1">
      <c r="A46" s="15" t="s">
        <v>61</v>
      </c>
      <c r="B46" s="18" t="s">
        <v>8</v>
      </c>
      <c r="C46" s="18" t="s">
        <v>30</v>
      </c>
      <c r="D46" s="18" t="s">
        <v>15</v>
      </c>
      <c r="E46" s="18" t="s">
        <v>8</v>
      </c>
      <c r="F46" s="18" t="s">
        <v>8</v>
      </c>
      <c r="G46" s="18" t="s">
        <v>8</v>
      </c>
      <c r="H46" s="19" t="s">
        <v>8</v>
      </c>
      <c r="I46" s="20" t="s">
        <v>61</v>
      </c>
      <c r="J46" s="35">
        <f>J47+J48</f>
        <v>1938.6</v>
      </c>
      <c r="K46" s="35">
        <f>K47+K48</f>
        <v>1938.6</v>
      </c>
      <c r="L46" s="35">
        <f>L47+L48</f>
        <v>1938.6</v>
      </c>
      <c r="M46" s="15" t="s">
        <v>61</v>
      </c>
      <c r="N46" s="16"/>
      <c r="O46" s="16"/>
    </row>
    <row r="47" spans="1:15" ht="15.75">
      <c r="A47" s="13" t="s">
        <v>62</v>
      </c>
      <c r="B47" s="21" t="s">
        <v>8</v>
      </c>
      <c r="C47" s="38" t="s">
        <v>30</v>
      </c>
      <c r="D47" s="38" t="s">
        <v>17</v>
      </c>
      <c r="E47" s="38" t="s">
        <v>8</v>
      </c>
      <c r="F47" s="38" t="s">
        <v>8</v>
      </c>
      <c r="G47" s="38" t="s">
        <v>8</v>
      </c>
      <c r="H47" s="39" t="s">
        <v>8</v>
      </c>
      <c r="I47" s="40" t="s">
        <v>62</v>
      </c>
      <c r="J47" s="41">
        <v>1888.6</v>
      </c>
      <c r="K47" s="41">
        <v>1888.6</v>
      </c>
      <c r="L47" s="41">
        <v>1888.6</v>
      </c>
      <c r="M47" s="13" t="s">
        <v>62</v>
      </c>
      <c r="N47" s="14" t="s">
        <v>75</v>
      </c>
      <c r="O47" s="14"/>
    </row>
    <row r="48" spans="1:15" ht="25.5">
      <c r="A48" s="13"/>
      <c r="B48" s="21"/>
      <c r="C48" s="38" t="s">
        <v>30</v>
      </c>
      <c r="D48" s="38" t="s">
        <v>21</v>
      </c>
      <c r="E48" s="38"/>
      <c r="F48" s="38"/>
      <c r="G48" s="38"/>
      <c r="H48" s="39"/>
      <c r="I48" s="40" t="s">
        <v>79</v>
      </c>
      <c r="J48" s="41">
        <v>50</v>
      </c>
      <c r="K48" s="41">
        <v>50</v>
      </c>
      <c r="L48" s="41">
        <v>50</v>
      </c>
      <c r="M48" s="13"/>
      <c r="N48" s="14" t="s">
        <v>75</v>
      </c>
      <c r="O48" s="14"/>
    </row>
    <row r="49" spans="1:15" ht="34.5" customHeight="1">
      <c r="A49" s="15" t="s">
        <v>63</v>
      </c>
      <c r="B49" s="18" t="s">
        <v>8</v>
      </c>
      <c r="C49" s="46" t="s">
        <v>27</v>
      </c>
      <c r="D49" s="46" t="s">
        <v>15</v>
      </c>
      <c r="E49" s="46" t="s">
        <v>8</v>
      </c>
      <c r="F49" s="46" t="s">
        <v>8</v>
      </c>
      <c r="G49" s="46" t="s">
        <v>8</v>
      </c>
      <c r="H49" s="47" t="s">
        <v>8</v>
      </c>
      <c r="I49" s="48" t="s">
        <v>63</v>
      </c>
      <c r="J49" s="49">
        <v>300</v>
      </c>
      <c r="K49" s="49">
        <v>0</v>
      </c>
      <c r="L49" s="49"/>
      <c r="M49" s="15" t="s">
        <v>63</v>
      </c>
      <c r="N49" s="14" t="s">
        <v>83</v>
      </c>
      <c r="O49" s="16"/>
    </row>
    <row r="50" spans="1:15" ht="27" customHeight="1">
      <c r="A50" s="13" t="s">
        <v>64</v>
      </c>
      <c r="B50" s="21" t="s">
        <v>8</v>
      </c>
      <c r="C50" s="38" t="s">
        <v>27</v>
      </c>
      <c r="D50" s="38" t="s">
        <v>14</v>
      </c>
      <c r="E50" s="38" t="s">
        <v>8</v>
      </c>
      <c r="F50" s="38" t="s">
        <v>8</v>
      </c>
      <c r="G50" s="38" t="s">
        <v>8</v>
      </c>
      <c r="H50" s="39" t="s">
        <v>8</v>
      </c>
      <c r="I50" s="40" t="s">
        <v>64</v>
      </c>
      <c r="J50" s="41">
        <v>300</v>
      </c>
      <c r="K50" s="41">
        <v>0</v>
      </c>
      <c r="L50" s="41"/>
      <c r="M50" s="13" t="s">
        <v>64</v>
      </c>
      <c r="N50" s="14" t="s">
        <v>83</v>
      </c>
      <c r="O50" s="14"/>
    </row>
    <row r="51" spans="1:15" ht="51.75" customHeight="1">
      <c r="A51" s="15" t="s">
        <v>65</v>
      </c>
      <c r="B51" s="18" t="s">
        <v>8</v>
      </c>
      <c r="C51" s="18" t="s">
        <v>66</v>
      </c>
      <c r="D51" s="18" t="s">
        <v>15</v>
      </c>
      <c r="E51" s="18" t="s">
        <v>8</v>
      </c>
      <c r="F51" s="18" t="s">
        <v>8</v>
      </c>
      <c r="G51" s="18" t="s">
        <v>8</v>
      </c>
      <c r="H51" s="19" t="s">
        <v>8</v>
      </c>
      <c r="I51" s="20" t="s">
        <v>65</v>
      </c>
      <c r="J51" s="35">
        <f>J52</f>
        <v>0</v>
      </c>
      <c r="K51" s="35">
        <f>K52</f>
        <v>0</v>
      </c>
      <c r="L51" s="35">
        <f>L52</f>
        <v>0</v>
      </c>
      <c r="M51" s="15" t="s">
        <v>65</v>
      </c>
      <c r="N51" s="16"/>
      <c r="O51" s="16"/>
    </row>
    <row r="52" spans="1:15" ht="40.5" customHeight="1">
      <c r="A52" s="13" t="s">
        <v>67</v>
      </c>
      <c r="B52" s="21" t="s">
        <v>8</v>
      </c>
      <c r="C52" s="21" t="s">
        <v>66</v>
      </c>
      <c r="D52" s="21" t="s">
        <v>19</v>
      </c>
      <c r="E52" s="21" t="s">
        <v>8</v>
      </c>
      <c r="F52" s="21" t="s">
        <v>8</v>
      </c>
      <c r="G52" s="21" t="s">
        <v>8</v>
      </c>
      <c r="H52" s="22" t="s">
        <v>8</v>
      </c>
      <c r="I52" s="23" t="s">
        <v>67</v>
      </c>
      <c r="J52" s="36">
        <v>0</v>
      </c>
      <c r="K52" s="36">
        <v>0</v>
      </c>
      <c r="L52" s="36">
        <v>0</v>
      </c>
      <c r="M52" s="13" t="s">
        <v>67</v>
      </c>
      <c r="N52" s="14"/>
      <c r="O52" s="14"/>
    </row>
    <row r="53" spans="1:15" ht="15.75">
      <c r="A53" s="3" t="s">
        <v>68</v>
      </c>
      <c r="B53" s="24" t="s">
        <v>8</v>
      </c>
      <c r="C53" s="24" t="s">
        <v>8</v>
      </c>
      <c r="D53" s="24" t="s">
        <v>8</v>
      </c>
      <c r="E53" s="24" t="s">
        <v>8</v>
      </c>
      <c r="F53" s="24" t="s">
        <v>8</v>
      </c>
      <c r="G53" s="24" t="s">
        <v>8</v>
      </c>
      <c r="H53" s="25" t="s">
        <v>8</v>
      </c>
      <c r="I53" s="26" t="s">
        <v>68</v>
      </c>
      <c r="J53" s="37">
        <f>J10+J18+J20+J23+J25+J31+J34+J40+J44+J46+J49+J51</f>
        <v>299827.99999999994</v>
      </c>
      <c r="K53" s="37">
        <f>K10+K18+K20+K23+K25+K31+K34+K40+K44+K46+K49+K51</f>
        <v>299169.5</v>
      </c>
      <c r="L53" s="37">
        <f>L10+L18+L20+L23+L25+L31+L34+L40+L44+L46+L49+L51</f>
        <v>296421.2</v>
      </c>
      <c r="M53" s="3" t="s">
        <v>68</v>
      </c>
      <c r="N53" s="2"/>
      <c r="O53" s="2"/>
    </row>
    <row r="55" spans="10:12" ht="12.75">
      <c r="J55" s="34"/>
      <c r="K55" s="34"/>
      <c r="L55" s="34"/>
    </row>
    <row r="56" ht="12.75">
      <c r="J56" s="34"/>
    </row>
  </sheetData>
  <sheetProtection/>
  <mergeCells count="8">
    <mergeCell ref="A4:M4"/>
    <mergeCell ref="A7:A8"/>
    <mergeCell ref="I7:I8"/>
    <mergeCell ref="J7:J8"/>
    <mergeCell ref="M7:M8"/>
    <mergeCell ref="B7:H7"/>
    <mergeCell ref="K7:K8"/>
    <mergeCell ref="L7:L8"/>
  </mergeCells>
  <printOptions/>
  <pageMargins left="0.7874015748031497" right="0.3937007874015748" top="0.2755905511811024" bottom="0.31496062992125984" header="0.15748031496062992" footer="0.1968503937007874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PageLayoutView="0" workbookViewId="0" topLeftCell="A1">
      <selection activeCell="P12" sqref="P12"/>
    </sheetView>
  </sheetViews>
  <sheetFormatPr defaultColWidth="9.00390625" defaultRowHeight="12.75"/>
  <cols>
    <col min="1" max="1" width="6.875" style="0" customWidth="1"/>
    <col min="2" max="2" width="6.375" style="0" customWidth="1"/>
    <col min="3" max="3" width="9.125" style="0" customWidth="1"/>
    <col min="4" max="4" width="16.25390625" style="0" hidden="1" customWidth="1"/>
    <col min="5" max="5" width="10.00390625" style="0" hidden="1" customWidth="1"/>
    <col min="6" max="7" width="10.75390625" style="0" hidden="1" customWidth="1"/>
    <col min="8" max="8" width="51.25390625" style="0" customWidth="1"/>
    <col min="9" max="9" width="15.375" style="0" customWidth="1"/>
    <col min="10" max="10" width="16.25390625" style="0" customWidth="1"/>
    <col min="11" max="11" width="14.375" style="0" customWidth="1"/>
    <col min="12" max="12" width="43.125" style="0" hidden="1" customWidth="1"/>
  </cols>
  <sheetData>
    <row r="1" spans="2:12" ht="18.75">
      <c r="B1" s="10"/>
      <c r="C1" s="10"/>
      <c r="D1" s="10"/>
      <c r="E1" s="10"/>
      <c r="F1" s="10"/>
      <c r="G1" s="11"/>
      <c r="H1" s="12"/>
      <c r="I1" s="27"/>
      <c r="J1" s="32"/>
      <c r="K1" s="32" t="s">
        <v>69</v>
      </c>
      <c r="L1" s="12"/>
    </row>
    <row r="2" spans="2:12" ht="18.75">
      <c r="B2" s="7"/>
      <c r="C2" s="7"/>
      <c r="D2" s="7"/>
      <c r="E2" s="7"/>
      <c r="F2" s="7"/>
      <c r="G2" s="8"/>
      <c r="H2" s="9"/>
      <c r="I2" s="28"/>
      <c r="J2" s="33"/>
      <c r="K2" s="33" t="s">
        <v>7</v>
      </c>
      <c r="L2" s="9"/>
    </row>
    <row r="3" spans="2:12" ht="18.75">
      <c r="B3" s="7"/>
      <c r="C3" s="7"/>
      <c r="D3" s="7"/>
      <c r="E3" s="7"/>
      <c r="F3" s="7"/>
      <c r="G3" s="8"/>
      <c r="H3" s="9"/>
      <c r="I3" s="28"/>
      <c r="J3" s="74" t="s">
        <v>88</v>
      </c>
      <c r="K3" s="74"/>
      <c r="L3" s="9"/>
    </row>
    <row r="4" spans="1:14" ht="37.5" customHeight="1">
      <c r="A4" s="64" t="s">
        <v>71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51"/>
    </row>
    <row r="5" spans="2:12" ht="18.75" hidden="1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ht="12.75">
      <c r="B6" s="1"/>
      <c r="C6" s="1"/>
      <c r="D6" s="1"/>
      <c r="E6" s="1"/>
      <c r="F6" s="1"/>
      <c r="G6" s="4" t="s">
        <v>8</v>
      </c>
      <c r="H6" s="6"/>
      <c r="I6" s="6"/>
      <c r="J6" s="6"/>
      <c r="K6" s="6" t="s">
        <v>9</v>
      </c>
      <c r="L6" s="6"/>
    </row>
    <row r="7" spans="2:12" ht="12.75" customHeight="1">
      <c r="B7" s="67"/>
      <c r="C7" s="68"/>
      <c r="D7" s="68"/>
      <c r="E7" s="68"/>
      <c r="F7" s="68"/>
      <c r="G7" s="69"/>
      <c r="H7" s="70" t="s">
        <v>12</v>
      </c>
      <c r="I7" s="70" t="s">
        <v>10</v>
      </c>
      <c r="J7" s="70" t="s">
        <v>11</v>
      </c>
      <c r="K7" s="70" t="s">
        <v>72</v>
      </c>
      <c r="L7" s="72" t="s">
        <v>12</v>
      </c>
    </row>
    <row r="8" spans="2:12" ht="20.25" customHeight="1"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71"/>
      <c r="I8" s="71"/>
      <c r="J8" s="71"/>
      <c r="K8" s="71"/>
      <c r="L8" s="73"/>
    </row>
    <row r="9" spans="2:12" s="31" customFormat="1" ht="10.5" customHeight="1">
      <c r="B9" s="29">
        <v>1</v>
      </c>
      <c r="C9" s="29">
        <v>2</v>
      </c>
      <c r="D9" s="29"/>
      <c r="E9" s="29"/>
      <c r="F9" s="29"/>
      <c r="G9" s="30"/>
      <c r="H9" s="29">
        <v>3</v>
      </c>
      <c r="I9" s="29">
        <v>4</v>
      </c>
      <c r="J9" s="29">
        <v>5</v>
      </c>
      <c r="K9" s="29">
        <v>6</v>
      </c>
      <c r="L9" s="29"/>
    </row>
    <row r="10" spans="2:14" ht="24.75" customHeight="1">
      <c r="B10" s="52" t="s">
        <v>14</v>
      </c>
      <c r="C10" s="52" t="s">
        <v>15</v>
      </c>
      <c r="D10" s="52" t="s">
        <v>8</v>
      </c>
      <c r="E10" s="52" t="s">
        <v>8</v>
      </c>
      <c r="F10" s="52" t="s">
        <v>8</v>
      </c>
      <c r="G10" s="53" t="s">
        <v>8</v>
      </c>
      <c r="H10" s="54" t="s">
        <v>13</v>
      </c>
      <c r="I10" s="55">
        <f>SUM(I11+I12+I13+I14+I15+I16+I17)</f>
        <v>69922.4</v>
      </c>
      <c r="J10" s="55">
        <f>SUM(J11+J12+J13+J14+J15+J16+J17)</f>
        <v>85514.9</v>
      </c>
      <c r="K10" s="55">
        <f>SUM(K11+K12+K13+K14+K15+K16+K17)</f>
        <v>103459.2</v>
      </c>
      <c r="L10" s="15" t="s">
        <v>13</v>
      </c>
      <c r="M10" s="16"/>
      <c r="N10" s="16"/>
    </row>
    <row r="11" spans="2:14" ht="35.25" customHeight="1">
      <c r="B11" s="56" t="s">
        <v>14</v>
      </c>
      <c r="C11" s="56" t="s">
        <v>17</v>
      </c>
      <c r="D11" s="56" t="s">
        <v>8</v>
      </c>
      <c r="E11" s="56" t="s">
        <v>8</v>
      </c>
      <c r="F11" s="56" t="s">
        <v>8</v>
      </c>
      <c r="G11" s="57" t="s">
        <v>8</v>
      </c>
      <c r="H11" s="58" t="s">
        <v>16</v>
      </c>
      <c r="I11" s="59">
        <v>1045</v>
      </c>
      <c r="J11" s="59">
        <v>1045</v>
      </c>
      <c r="K11" s="59">
        <v>1045</v>
      </c>
      <c r="L11" s="13" t="s">
        <v>16</v>
      </c>
      <c r="M11" s="14"/>
      <c r="N11" s="14"/>
    </row>
    <row r="12" spans="2:14" ht="42.75" customHeight="1">
      <c r="B12" s="56" t="s">
        <v>14</v>
      </c>
      <c r="C12" s="56" t="s">
        <v>19</v>
      </c>
      <c r="D12" s="56" t="s">
        <v>8</v>
      </c>
      <c r="E12" s="56" t="s">
        <v>8</v>
      </c>
      <c r="F12" s="56" t="s">
        <v>8</v>
      </c>
      <c r="G12" s="57" t="s">
        <v>8</v>
      </c>
      <c r="H12" s="58" t="s">
        <v>18</v>
      </c>
      <c r="I12" s="59">
        <f>3786.5</f>
        <v>3786.5</v>
      </c>
      <c r="J12" s="59">
        <f>3786.5</f>
        <v>3786.5</v>
      </c>
      <c r="K12" s="59">
        <f>3786.5</f>
        <v>3786.5</v>
      </c>
      <c r="L12" s="13" t="s">
        <v>18</v>
      </c>
      <c r="M12" s="14"/>
      <c r="N12" s="14"/>
    </row>
    <row r="13" spans="2:14" ht="43.5" customHeight="1">
      <c r="B13" s="56" t="s">
        <v>14</v>
      </c>
      <c r="C13" s="56" t="s">
        <v>21</v>
      </c>
      <c r="D13" s="56" t="s">
        <v>8</v>
      </c>
      <c r="E13" s="56" t="s">
        <v>8</v>
      </c>
      <c r="F13" s="56" t="s">
        <v>8</v>
      </c>
      <c r="G13" s="57" t="s">
        <v>8</v>
      </c>
      <c r="H13" s="58" t="s">
        <v>20</v>
      </c>
      <c r="I13" s="59">
        <f>24323.4+577.9+335.3+400.3</f>
        <v>25636.9</v>
      </c>
      <c r="J13" s="59">
        <f>25048.9+535.7+310.8+370.3</f>
        <v>26265.7</v>
      </c>
      <c r="K13" s="59">
        <f>25048.9+553.1+320.9+382.5</f>
        <v>26305.4</v>
      </c>
      <c r="L13" s="13" t="s">
        <v>20</v>
      </c>
      <c r="M13" s="14"/>
      <c r="N13" s="14"/>
    </row>
    <row r="14" spans="2:14" ht="40.5" customHeight="1">
      <c r="B14" s="56" t="s">
        <v>14</v>
      </c>
      <c r="C14" s="56" t="s">
        <v>23</v>
      </c>
      <c r="D14" s="56" t="s">
        <v>8</v>
      </c>
      <c r="E14" s="56" t="s">
        <v>8</v>
      </c>
      <c r="F14" s="56" t="s">
        <v>8</v>
      </c>
      <c r="G14" s="57" t="s">
        <v>8</v>
      </c>
      <c r="H14" s="58" t="s">
        <v>22</v>
      </c>
      <c r="I14" s="59">
        <f>2509.3+7503</f>
        <v>10012.3</v>
      </c>
      <c r="J14" s="59">
        <f>2509.3+6955</f>
        <v>9464.3</v>
      </c>
      <c r="K14" s="59">
        <f>2509.3+7176</f>
        <v>9685.3</v>
      </c>
      <c r="L14" s="13" t="s">
        <v>22</v>
      </c>
      <c r="M14" s="14"/>
      <c r="N14" s="14"/>
    </row>
    <row r="15" spans="2:14" ht="24.75" customHeight="1">
      <c r="B15" s="56" t="s">
        <v>14</v>
      </c>
      <c r="C15" s="56" t="s">
        <v>38</v>
      </c>
      <c r="D15" s="56"/>
      <c r="E15" s="56"/>
      <c r="F15" s="56"/>
      <c r="G15" s="57"/>
      <c r="H15" s="58" t="s">
        <v>76</v>
      </c>
      <c r="I15" s="59">
        <v>175</v>
      </c>
      <c r="J15" s="59">
        <v>0</v>
      </c>
      <c r="K15" s="59">
        <v>0</v>
      </c>
      <c r="L15" s="13"/>
      <c r="M15" s="14"/>
      <c r="N15" s="14"/>
    </row>
    <row r="16" spans="2:14" ht="24.75" customHeight="1">
      <c r="B16" s="56" t="s">
        <v>14</v>
      </c>
      <c r="C16" s="56" t="s">
        <v>25</v>
      </c>
      <c r="D16" s="56" t="s">
        <v>8</v>
      </c>
      <c r="E16" s="56" t="s">
        <v>8</v>
      </c>
      <c r="F16" s="56" t="s">
        <v>8</v>
      </c>
      <c r="G16" s="57" t="s">
        <v>8</v>
      </c>
      <c r="H16" s="58" t="s">
        <v>24</v>
      </c>
      <c r="I16" s="59">
        <v>500</v>
      </c>
      <c r="J16" s="59">
        <v>500</v>
      </c>
      <c r="K16" s="59">
        <v>500</v>
      </c>
      <c r="L16" s="13" t="s">
        <v>24</v>
      </c>
      <c r="M16" s="14"/>
      <c r="N16" s="14"/>
    </row>
    <row r="17" spans="2:14" ht="24.75" customHeight="1">
      <c r="B17" s="56" t="s">
        <v>14</v>
      </c>
      <c r="C17" s="56" t="s">
        <v>27</v>
      </c>
      <c r="D17" s="56" t="s">
        <v>8</v>
      </c>
      <c r="E17" s="56" t="s">
        <v>8</v>
      </c>
      <c r="F17" s="56" t="s">
        <v>8</v>
      </c>
      <c r="G17" s="57" t="s">
        <v>8</v>
      </c>
      <c r="H17" s="58" t="s">
        <v>26</v>
      </c>
      <c r="I17" s="59">
        <f>5253.5+5000+17127.9+1926.3-541</f>
        <v>28766.7</v>
      </c>
      <c r="J17" s="59">
        <f>5485.3+5000+16319.5+2025.5+15623.1</f>
        <v>44453.4</v>
      </c>
      <c r="K17" s="59">
        <v>62137</v>
      </c>
      <c r="L17" s="13" t="s">
        <v>26</v>
      </c>
      <c r="M17" s="14"/>
      <c r="N17" s="14"/>
    </row>
    <row r="18" spans="2:14" ht="24.75" customHeight="1" hidden="1">
      <c r="B18" s="52" t="s">
        <v>21</v>
      </c>
      <c r="C18" s="52" t="s">
        <v>15</v>
      </c>
      <c r="D18" s="52" t="s">
        <v>8</v>
      </c>
      <c r="E18" s="52" t="s">
        <v>8</v>
      </c>
      <c r="F18" s="52" t="s">
        <v>8</v>
      </c>
      <c r="G18" s="53" t="s">
        <v>8</v>
      </c>
      <c r="H18" s="54" t="s">
        <v>28</v>
      </c>
      <c r="I18" s="55">
        <f>I19</f>
        <v>0</v>
      </c>
      <c r="J18" s="55">
        <f>J19</f>
        <v>0</v>
      </c>
      <c r="K18" s="55">
        <f>K19</f>
        <v>0</v>
      </c>
      <c r="L18" s="15" t="s">
        <v>28</v>
      </c>
      <c r="M18" s="16"/>
      <c r="N18" s="16"/>
    </row>
    <row r="19" spans="2:14" ht="24.75" customHeight="1" hidden="1">
      <c r="B19" s="56" t="s">
        <v>21</v>
      </c>
      <c r="C19" s="56" t="s">
        <v>30</v>
      </c>
      <c r="D19" s="56" t="s">
        <v>8</v>
      </c>
      <c r="E19" s="56" t="s">
        <v>8</v>
      </c>
      <c r="F19" s="56" t="s">
        <v>8</v>
      </c>
      <c r="G19" s="57" t="s">
        <v>8</v>
      </c>
      <c r="H19" s="58" t="s">
        <v>29</v>
      </c>
      <c r="I19" s="59">
        <v>0</v>
      </c>
      <c r="J19" s="59">
        <v>0</v>
      </c>
      <c r="K19" s="59">
        <v>0</v>
      </c>
      <c r="L19" s="13" t="s">
        <v>29</v>
      </c>
      <c r="M19" s="14"/>
      <c r="N19" s="14"/>
    </row>
    <row r="20" spans="2:14" ht="24.75" customHeight="1">
      <c r="B20" s="52" t="s">
        <v>32</v>
      </c>
      <c r="C20" s="52" t="s">
        <v>15</v>
      </c>
      <c r="D20" s="52" t="s">
        <v>8</v>
      </c>
      <c r="E20" s="52" t="s">
        <v>8</v>
      </c>
      <c r="F20" s="52" t="s">
        <v>8</v>
      </c>
      <c r="G20" s="53" t="s">
        <v>8</v>
      </c>
      <c r="H20" s="54" t="s">
        <v>31</v>
      </c>
      <c r="I20" s="55">
        <f>I21+I22</f>
        <v>5035.2</v>
      </c>
      <c r="J20" s="55">
        <f>J21+J22</f>
        <v>5035.2</v>
      </c>
      <c r="K20" s="55">
        <f>K21+K22</f>
        <v>5094.2</v>
      </c>
      <c r="L20" s="15" t="s">
        <v>31</v>
      </c>
      <c r="M20" s="16"/>
      <c r="N20" s="16"/>
    </row>
    <row r="21" spans="2:14" ht="24.75" customHeight="1" hidden="1">
      <c r="B21" s="56" t="s">
        <v>32</v>
      </c>
      <c r="C21" s="56" t="s">
        <v>17</v>
      </c>
      <c r="D21" s="56" t="s">
        <v>8</v>
      </c>
      <c r="E21" s="56" t="s">
        <v>8</v>
      </c>
      <c r="F21" s="56" t="s">
        <v>8</v>
      </c>
      <c r="G21" s="57" t="s">
        <v>8</v>
      </c>
      <c r="H21" s="58" t="s">
        <v>33</v>
      </c>
      <c r="I21" s="59">
        <v>0</v>
      </c>
      <c r="J21" s="59">
        <v>0</v>
      </c>
      <c r="K21" s="59">
        <v>0</v>
      </c>
      <c r="L21" s="13" t="s">
        <v>33</v>
      </c>
      <c r="M21" s="14"/>
      <c r="N21" s="14"/>
    </row>
    <row r="22" spans="2:14" ht="24.75" customHeight="1">
      <c r="B22" s="56" t="s">
        <v>32</v>
      </c>
      <c r="C22" s="56" t="s">
        <v>32</v>
      </c>
      <c r="D22" s="56" t="s">
        <v>8</v>
      </c>
      <c r="E22" s="56" t="s">
        <v>8</v>
      </c>
      <c r="F22" s="56" t="s">
        <v>8</v>
      </c>
      <c r="G22" s="57" t="s">
        <v>8</v>
      </c>
      <c r="H22" s="58" t="s">
        <v>34</v>
      </c>
      <c r="I22" s="59">
        <v>5035.2</v>
      </c>
      <c r="J22" s="59">
        <v>5035.2</v>
      </c>
      <c r="K22" s="59">
        <v>5094.2</v>
      </c>
      <c r="L22" s="13" t="s">
        <v>34</v>
      </c>
      <c r="M22" s="14"/>
      <c r="N22" s="14"/>
    </row>
    <row r="23" spans="2:14" ht="24.75" customHeight="1">
      <c r="B23" s="52" t="s">
        <v>23</v>
      </c>
      <c r="C23" s="52" t="s">
        <v>15</v>
      </c>
      <c r="D23" s="52" t="s">
        <v>8</v>
      </c>
      <c r="E23" s="52" t="s">
        <v>8</v>
      </c>
      <c r="F23" s="52" t="s">
        <v>8</v>
      </c>
      <c r="G23" s="53" t="s">
        <v>8</v>
      </c>
      <c r="H23" s="54" t="s">
        <v>35</v>
      </c>
      <c r="I23" s="55">
        <f>I24</f>
        <v>3254.8</v>
      </c>
      <c r="J23" s="55">
        <f>J24</f>
        <v>3605.2</v>
      </c>
      <c r="K23" s="55">
        <f>K24</f>
        <v>3312.5</v>
      </c>
      <c r="L23" s="15" t="s">
        <v>35</v>
      </c>
      <c r="M23" s="16"/>
      <c r="N23" s="16"/>
    </row>
    <row r="24" spans="2:14" ht="24.75" customHeight="1">
      <c r="B24" s="56" t="s">
        <v>23</v>
      </c>
      <c r="C24" s="56" t="s">
        <v>19</v>
      </c>
      <c r="D24" s="56" t="s">
        <v>8</v>
      </c>
      <c r="E24" s="56" t="s">
        <v>8</v>
      </c>
      <c r="F24" s="56" t="s">
        <v>8</v>
      </c>
      <c r="G24" s="57" t="s">
        <v>8</v>
      </c>
      <c r="H24" s="58" t="s">
        <v>36</v>
      </c>
      <c r="I24" s="59">
        <v>3254.8</v>
      </c>
      <c r="J24" s="59">
        <v>3605.2</v>
      </c>
      <c r="K24" s="59">
        <v>3312.5</v>
      </c>
      <c r="L24" s="13" t="s">
        <v>36</v>
      </c>
      <c r="M24" s="14"/>
      <c r="N24" s="14"/>
    </row>
    <row r="25" spans="2:14" ht="24.75" customHeight="1">
      <c r="B25" s="52" t="s">
        <v>38</v>
      </c>
      <c r="C25" s="52" t="s">
        <v>15</v>
      </c>
      <c r="D25" s="52" t="s">
        <v>8</v>
      </c>
      <c r="E25" s="52" t="s">
        <v>8</v>
      </c>
      <c r="F25" s="52" t="s">
        <v>8</v>
      </c>
      <c r="G25" s="53" t="s">
        <v>8</v>
      </c>
      <c r="H25" s="54" t="s">
        <v>37</v>
      </c>
      <c r="I25" s="55">
        <f>SUM(I26+I27+I28+I29+I30)</f>
        <v>402781.50000000006</v>
      </c>
      <c r="J25" s="55">
        <f>SUM(J26+J27+J28+J29+J30)</f>
        <v>385670.2</v>
      </c>
      <c r="K25" s="55">
        <f>SUM(K26+K27+K28+K29+K30)</f>
        <v>385976.8</v>
      </c>
      <c r="L25" s="15" t="s">
        <v>37</v>
      </c>
      <c r="M25" s="16"/>
      <c r="N25" s="16"/>
    </row>
    <row r="26" spans="2:14" ht="24.75" customHeight="1">
      <c r="B26" s="56" t="s">
        <v>38</v>
      </c>
      <c r="C26" s="56" t="s">
        <v>14</v>
      </c>
      <c r="D26" s="56" t="s">
        <v>8</v>
      </c>
      <c r="E26" s="56" t="s">
        <v>8</v>
      </c>
      <c r="F26" s="56" t="s">
        <v>8</v>
      </c>
      <c r="G26" s="57" t="s">
        <v>8</v>
      </c>
      <c r="H26" s="58" t="s">
        <v>39</v>
      </c>
      <c r="I26" s="59">
        <f>7050+86768+43.5</f>
        <v>93861.5</v>
      </c>
      <c r="J26" s="59">
        <f>3700+86768+43.5</f>
        <v>90511.5</v>
      </c>
      <c r="K26" s="59">
        <f>86768+43.5</f>
        <v>86811.5</v>
      </c>
      <c r="L26" s="13" t="s">
        <v>39</v>
      </c>
      <c r="M26" s="14"/>
      <c r="N26" s="14"/>
    </row>
    <row r="27" spans="2:14" ht="24.75" customHeight="1">
      <c r="B27" s="56" t="s">
        <v>38</v>
      </c>
      <c r="C27" s="56" t="s">
        <v>17</v>
      </c>
      <c r="D27" s="56" t="s">
        <v>8</v>
      </c>
      <c r="E27" s="56" t="s">
        <v>8</v>
      </c>
      <c r="F27" s="56" t="s">
        <v>8</v>
      </c>
      <c r="G27" s="57" t="s">
        <v>8</v>
      </c>
      <c r="H27" s="58" t="s">
        <v>40</v>
      </c>
      <c r="I27" s="59">
        <f>1300+19162.3+62719.6+4390+10587.6+288.6+14.5+183374.8+1529.4+342.8</f>
        <v>283709.60000000003</v>
      </c>
      <c r="J27" s="59">
        <f>19727.4+61358.8+4390+9827.4+288.6+14.5+170203.7+1419.6+342.8</f>
        <v>267572.8</v>
      </c>
      <c r="K27" s="59">
        <f>19792.9+61338.8+4390+10112.4+288.6+14.5+175145.7+1460.8+342.8</f>
        <v>272886.5</v>
      </c>
      <c r="L27" s="13" t="s">
        <v>40</v>
      </c>
      <c r="M27" s="14"/>
      <c r="N27" s="14"/>
    </row>
    <row r="28" spans="2:14" ht="24.75" customHeight="1">
      <c r="B28" s="56" t="s">
        <v>38</v>
      </c>
      <c r="C28" s="56" t="s">
        <v>32</v>
      </c>
      <c r="D28" s="56"/>
      <c r="E28" s="56"/>
      <c r="F28" s="56"/>
      <c r="G28" s="57"/>
      <c r="H28" s="58" t="s">
        <v>78</v>
      </c>
      <c r="I28" s="59">
        <v>100</v>
      </c>
      <c r="J28" s="59">
        <v>50</v>
      </c>
      <c r="K28" s="59">
        <v>50</v>
      </c>
      <c r="L28" s="13"/>
      <c r="M28" s="14"/>
      <c r="N28" s="14"/>
    </row>
    <row r="29" spans="2:14" ht="24.75" customHeight="1">
      <c r="B29" s="56" t="s">
        <v>38</v>
      </c>
      <c r="C29" s="56" t="s">
        <v>38</v>
      </c>
      <c r="D29" s="56" t="s">
        <v>8</v>
      </c>
      <c r="E29" s="56" t="s">
        <v>8</v>
      </c>
      <c r="F29" s="56" t="s">
        <v>8</v>
      </c>
      <c r="G29" s="57" t="s">
        <v>8</v>
      </c>
      <c r="H29" s="58" t="s">
        <v>41</v>
      </c>
      <c r="I29" s="59">
        <v>9218.9</v>
      </c>
      <c r="J29" s="59">
        <v>9292.9</v>
      </c>
      <c r="K29" s="59">
        <v>9314.7</v>
      </c>
      <c r="L29" s="13" t="s">
        <v>41</v>
      </c>
      <c r="M29" s="14"/>
      <c r="N29" s="14"/>
    </row>
    <row r="30" spans="2:14" ht="24.75" customHeight="1">
      <c r="B30" s="56" t="s">
        <v>38</v>
      </c>
      <c r="C30" s="56" t="s">
        <v>43</v>
      </c>
      <c r="D30" s="56" t="s">
        <v>8</v>
      </c>
      <c r="E30" s="56" t="s">
        <v>8</v>
      </c>
      <c r="F30" s="56" t="s">
        <v>8</v>
      </c>
      <c r="G30" s="57" t="s">
        <v>8</v>
      </c>
      <c r="H30" s="58" t="s">
        <v>42</v>
      </c>
      <c r="I30" s="59">
        <f>123+13806.7+24.1+1937.7</f>
        <v>15891.500000000002</v>
      </c>
      <c r="J30" s="59">
        <f>81+16347.2+24.1+1790.7</f>
        <v>18243</v>
      </c>
      <c r="K30" s="59">
        <f>31+15008.7+24.1+1850.3</f>
        <v>16914.100000000002</v>
      </c>
      <c r="L30" s="13" t="s">
        <v>42</v>
      </c>
      <c r="M30" s="14"/>
      <c r="N30" s="14"/>
    </row>
    <row r="31" spans="2:14" ht="24.75" customHeight="1">
      <c r="B31" s="52" t="s">
        <v>45</v>
      </c>
      <c r="C31" s="52" t="s">
        <v>15</v>
      </c>
      <c r="D31" s="52" t="s">
        <v>8</v>
      </c>
      <c r="E31" s="52" t="s">
        <v>8</v>
      </c>
      <c r="F31" s="52" t="s">
        <v>8</v>
      </c>
      <c r="G31" s="53" t="s">
        <v>8</v>
      </c>
      <c r="H31" s="54" t="s">
        <v>44</v>
      </c>
      <c r="I31" s="55">
        <f>I32+I33</f>
        <v>20051.9</v>
      </c>
      <c r="J31" s="55">
        <f>J32+J33</f>
        <v>22245</v>
      </c>
      <c r="K31" s="55">
        <f>K32+K33</f>
        <v>21072.5</v>
      </c>
      <c r="L31" s="15" t="s">
        <v>44</v>
      </c>
      <c r="M31" s="16"/>
      <c r="N31" s="16"/>
    </row>
    <row r="32" spans="2:14" ht="24.75" customHeight="1">
      <c r="B32" s="56" t="s">
        <v>45</v>
      </c>
      <c r="C32" s="56" t="s">
        <v>14</v>
      </c>
      <c r="D32" s="56" t="s">
        <v>8</v>
      </c>
      <c r="E32" s="56" t="s">
        <v>8</v>
      </c>
      <c r="F32" s="56" t="s">
        <v>8</v>
      </c>
      <c r="G32" s="57" t="s">
        <v>8</v>
      </c>
      <c r="H32" s="58" t="s">
        <v>46</v>
      </c>
      <c r="I32" s="59">
        <f>1307.9+16745.3+147.7</f>
        <v>18200.9</v>
      </c>
      <c r="J32" s="59">
        <f>1307.9+1400+17669.1+147.7</f>
        <v>20524.7</v>
      </c>
      <c r="K32" s="59">
        <v>19357.2</v>
      </c>
      <c r="L32" s="13" t="s">
        <v>46</v>
      </c>
      <c r="M32" s="14"/>
      <c r="N32" s="14"/>
    </row>
    <row r="33" spans="2:14" ht="24.75" customHeight="1">
      <c r="B33" s="56" t="s">
        <v>45</v>
      </c>
      <c r="C33" s="56" t="s">
        <v>21</v>
      </c>
      <c r="D33" s="56" t="s">
        <v>8</v>
      </c>
      <c r="E33" s="56" t="s">
        <v>8</v>
      </c>
      <c r="F33" s="56" t="s">
        <v>8</v>
      </c>
      <c r="G33" s="57" t="s">
        <v>8</v>
      </c>
      <c r="H33" s="58" t="s">
        <v>47</v>
      </c>
      <c r="I33" s="59">
        <v>1851</v>
      </c>
      <c r="J33" s="59">
        <v>1720.3</v>
      </c>
      <c r="K33" s="59">
        <v>1715.3</v>
      </c>
      <c r="L33" s="13" t="s">
        <v>47</v>
      </c>
      <c r="M33" s="14"/>
      <c r="N33" s="14"/>
    </row>
    <row r="34" spans="2:14" ht="24.75" customHeight="1">
      <c r="B34" s="52" t="s">
        <v>43</v>
      </c>
      <c r="C34" s="52" t="s">
        <v>15</v>
      </c>
      <c r="D34" s="52" t="s">
        <v>8</v>
      </c>
      <c r="E34" s="52" t="s">
        <v>8</v>
      </c>
      <c r="F34" s="52" t="s">
        <v>8</v>
      </c>
      <c r="G34" s="53" t="s">
        <v>8</v>
      </c>
      <c r="H34" s="54" t="s">
        <v>48</v>
      </c>
      <c r="I34" s="55">
        <f>I35+I36+I37+I38+I39</f>
        <v>93538.4</v>
      </c>
      <c r="J34" s="55">
        <f>J35+J36+J37+J38+J39</f>
        <v>67620.3</v>
      </c>
      <c r="K34" s="55">
        <f>K35+K36+K37+K38+K39</f>
        <v>70306.2</v>
      </c>
      <c r="L34" s="15" t="s">
        <v>48</v>
      </c>
      <c r="M34" s="16"/>
      <c r="N34" s="16"/>
    </row>
    <row r="35" spans="2:14" ht="24.75" customHeight="1">
      <c r="B35" s="56" t="s">
        <v>43</v>
      </c>
      <c r="C35" s="56" t="s">
        <v>14</v>
      </c>
      <c r="D35" s="56" t="s">
        <v>8</v>
      </c>
      <c r="E35" s="56" t="s">
        <v>8</v>
      </c>
      <c r="F35" s="56" t="s">
        <v>8</v>
      </c>
      <c r="G35" s="57" t="s">
        <v>8</v>
      </c>
      <c r="H35" s="58" t="s">
        <v>49</v>
      </c>
      <c r="I35" s="59">
        <v>27683.7</v>
      </c>
      <c r="J35" s="59">
        <v>19777.7</v>
      </c>
      <c r="K35" s="59">
        <v>24777.7</v>
      </c>
      <c r="L35" s="13" t="s">
        <v>49</v>
      </c>
      <c r="M35" s="14"/>
      <c r="N35" s="14"/>
    </row>
    <row r="36" spans="2:14" ht="24.75" customHeight="1">
      <c r="B36" s="56" t="s">
        <v>43</v>
      </c>
      <c r="C36" s="56" t="s">
        <v>17</v>
      </c>
      <c r="D36" s="56" t="s">
        <v>8</v>
      </c>
      <c r="E36" s="56" t="s">
        <v>8</v>
      </c>
      <c r="F36" s="56" t="s">
        <v>8</v>
      </c>
      <c r="G36" s="57" t="s">
        <v>8</v>
      </c>
      <c r="H36" s="58" t="s">
        <v>50</v>
      </c>
      <c r="I36" s="59">
        <v>36543.4</v>
      </c>
      <c r="J36" s="59">
        <v>28670.4</v>
      </c>
      <c r="K36" s="59">
        <v>32676.9</v>
      </c>
      <c r="L36" s="13" t="s">
        <v>50</v>
      </c>
      <c r="M36" s="14"/>
      <c r="N36" s="14"/>
    </row>
    <row r="37" spans="2:14" ht="24.75" customHeight="1">
      <c r="B37" s="56" t="s">
        <v>43</v>
      </c>
      <c r="C37" s="56" t="s">
        <v>19</v>
      </c>
      <c r="D37" s="56" t="s">
        <v>8</v>
      </c>
      <c r="E37" s="56" t="s">
        <v>8</v>
      </c>
      <c r="F37" s="56" t="s">
        <v>8</v>
      </c>
      <c r="G37" s="57" t="s">
        <v>8</v>
      </c>
      <c r="H37" s="58" t="s">
        <v>51</v>
      </c>
      <c r="I37" s="59">
        <v>380.7</v>
      </c>
      <c r="J37" s="59">
        <v>314.7</v>
      </c>
      <c r="K37" s="59">
        <v>314.7</v>
      </c>
      <c r="L37" s="13" t="s">
        <v>51</v>
      </c>
      <c r="M37" s="14"/>
      <c r="N37" s="14"/>
    </row>
    <row r="38" spans="2:14" ht="24.75" customHeight="1">
      <c r="B38" s="56" t="s">
        <v>43</v>
      </c>
      <c r="C38" s="56" t="s">
        <v>21</v>
      </c>
      <c r="D38" s="56" t="s">
        <v>8</v>
      </c>
      <c r="E38" s="56" t="s">
        <v>8</v>
      </c>
      <c r="F38" s="56" t="s">
        <v>8</v>
      </c>
      <c r="G38" s="57" t="s">
        <v>8</v>
      </c>
      <c r="H38" s="58" t="s">
        <v>52</v>
      </c>
      <c r="I38" s="59">
        <v>15008.4</v>
      </c>
      <c r="J38" s="59">
        <v>12146.9</v>
      </c>
      <c r="K38" s="59">
        <v>12146.9</v>
      </c>
      <c r="L38" s="13" t="s">
        <v>52</v>
      </c>
      <c r="M38" s="14"/>
      <c r="N38" s="14"/>
    </row>
    <row r="39" spans="2:14" ht="24.75" customHeight="1">
      <c r="B39" s="56" t="s">
        <v>43</v>
      </c>
      <c r="C39" s="56" t="s">
        <v>43</v>
      </c>
      <c r="D39" s="56" t="s">
        <v>8</v>
      </c>
      <c r="E39" s="56" t="s">
        <v>8</v>
      </c>
      <c r="F39" s="56" t="s">
        <v>8</v>
      </c>
      <c r="G39" s="57" t="s">
        <v>8</v>
      </c>
      <c r="H39" s="58" t="s">
        <v>53</v>
      </c>
      <c r="I39" s="59">
        <v>13922.2</v>
      </c>
      <c r="J39" s="59">
        <v>6710.6</v>
      </c>
      <c r="K39" s="59">
        <v>390</v>
      </c>
      <c r="L39" s="13" t="s">
        <v>53</v>
      </c>
      <c r="M39" s="14"/>
      <c r="N39" s="14"/>
    </row>
    <row r="40" spans="2:14" ht="24.75" customHeight="1">
      <c r="B40" s="52" t="s">
        <v>55</v>
      </c>
      <c r="C40" s="52" t="s">
        <v>15</v>
      </c>
      <c r="D40" s="52" t="s">
        <v>8</v>
      </c>
      <c r="E40" s="52" t="s">
        <v>8</v>
      </c>
      <c r="F40" s="52" t="s">
        <v>8</v>
      </c>
      <c r="G40" s="53" t="s">
        <v>8</v>
      </c>
      <c r="H40" s="54" t="s">
        <v>54</v>
      </c>
      <c r="I40" s="55">
        <f>I42+I41+I43</f>
        <v>69306.7</v>
      </c>
      <c r="J40" s="55">
        <f>J42+J41+J43</f>
        <v>64794.2</v>
      </c>
      <c r="K40" s="55">
        <f>K42+K41+K43</f>
        <v>65366.3</v>
      </c>
      <c r="L40" s="15" t="s">
        <v>54</v>
      </c>
      <c r="M40" s="16"/>
      <c r="N40" s="16"/>
    </row>
    <row r="41" spans="2:14" ht="24.75" customHeight="1">
      <c r="B41" s="56" t="s">
        <v>55</v>
      </c>
      <c r="C41" s="56" t="s">
        <v>14</v>
      </c>
      <c r="D41" s="56" t="s">
        <v>8</v>
      </c>
      <c r="E41" s="56" t="s">
        <v>8</v>
      </c>
      <c r="F41" s="56" t="s">
        <v>8</v>
      </c>
      <c r="G41" s="57" t="s">
        <v>8</v>
      </c>
      <c r="H41" s="58" t="s">
        <v>56</v>
      </c>
      <c r="I41" s="59">
        <v>3300</v>
      </c>
      <c r="J41" s="59">
        <v>3005.6</v>
      </c>
      <c r="K41" s="59">
        <v>3005.6</v>
      </c>
      <c r="L41" s="13" t="s">
        <v>56</v>
      </c>
      <c r="M41" s="14"/>
      <c r="N41" s="14"/>
    </row>
    <row r="42" spans="2:14" ht="24.75" customHeight="1">
      <c r="B42" s="56" t="s">
        <v>55</v>
      </c>
      <c r="C42" s="56" t="s">
        <v>19</v>
      </c>
      <c r="D42" s="56" t="s">
        <v>8</v>
      </c>
      <c r="E42" s="56" t="s">
        <v>8</v>
      </c>
      <c r="F42" s="56" t="s">
        <v>8</v>
      </c>
      <c r="G42" s="57" t="s">
        <v>8</v>
      </c>
      <c r="H42" s="58" t="s">
        <v>57</v>
      </c>
      <c r="I42" s="59">
        <f>972+968.8+658.8+4950+228.8+12538.9+23998.2+3500</f>
        <v>47815.5</v>
      </c>
      <c r="J42" s="59">
        <f>972+1372.4+610.7+2086.9+258.3+14156.4+22246.8+3200</f>
        <v>44903.5</v>
      </c>
      <c r="K42" s="59">
        <f>972+630.5+1095.6+286.2+15685.2+22966.5+3350</f>
        <v>44986</v>
      </c>
      <c r="L42" s="13" t="s">
        <v>57</v>
      </c>
      <c r="M42" s="14"/>
      <c r="N42" s="14"/>
    </row>
    <row r="43" spans="2:14" ht="24.75" customHeight="1">
      <c r="B43" s="56" t="s">
        <v>55</v>
      </c>
      <c r="C43" s="56" t="s">
        <v>21</v>
      </c>
      <c r="D43" s="56" t="s">
        <v>8</v>
      </c>
      <c r="E43" s="56" t="s">
        <v>8</v>
      </c>
      <c r="F43" s="56" t="s">
        <v>8</v>
      </c>
      <c r="G43" s="57" t="s">
        <v>8</v>
      </c>
      <c r="H43" s="58" t="s">
        <v>58</v>
      </c>
      <c r="I43" s="59">
        <f>5830.6+10529.6+1831</f>
        <v>18191.2</v>
      </c>
      <c r="J43" s="59">
        <f>5412+9773.6+1699.5</f>
        <v>16885.1</v>
      </c>
      <c r="K43" s="59">
        <f>5568.9+10057+1748.8</f>
        <v>17374.7</v>
      </c>
      <c r="L43" s="13" t="s">
        <v>58</v>
      </c>
      <c r="M43" s="14"/>
      <c r="N43" s="14"/>
    </row>
    <row r="44" spans="2:14" ht="24.75" customHeight="1">
      <c r="B44" s="52" t="s">
        <v>25</v>
      </c>
      <c r="C44" s="52" t="s">
        <v>15</v>
      </c>
      <c r="D44" s="52" t="s">
        <v>8</v>
      </c>
      <c r="E44" s="52" t="s">
        <v>8</v>
      </c>
      <c r="F44" s="52" t="s">
        <v>8</v>
      </c>
      <c r="G44" s="53" t="s">
        <v>8</v>
      </c>
      <c r="H44" s="54" t="s">
        <v>59</v>
      </c>
      <c r="I44" s="55">
        <f>I45</f>
        <v>4726.3</v>
      </c>
      <c r="J44" s="55">
        <f>J45</f>
        <v>4123.4</v>
      </c>
      <c r="K44" s="55">
        <f>K45</f>
        <v>7565.200000000001</v>
      </c>
      <c r="L44" s="15" t="s">
        <v>59</v>
      </c>
      <c r="M44" s="16"/>
      <c r="N44" s="16"/>
    </row>
    <row r="45" spans="2:14" ht="24.75" customHeight="1">
      <c r="B45" s="56" t="s">
        <v>25</v>
      </c>
      <c r="C45" s="56" t="s">
        <v>14</v>
      </c>
      <c r="D45" s="56" t="s">
        <v>8</v>
      </c>
      <c r="E45" s="56" t="s">
        <v>8</v>
      </c>
      <c r="F45" s="56" t="s">
        <v>8</v>
      </c>
      <c r="G45" s="57" t="s">
        <v>8</v>
      </c>
      <c r="H45" s="58" t="s">
        <v>60</v>
      </c>
      <c r="I45" s="59">
        <f>4185.3+541</f>
        <v>4726.3</v>
      </c>
      <c r="J45" s="59">
        <v>4123.4</v>
      </c>
      <c r="K45" s="59">
        <f>3421.6+4143.6</f>
        <v>7565.200000000001</v>
      </c>
      <c r="L45" s="13" t="s">
        <v>60</v>
      </c>
      <c r="M45" s="14"/>
      <c r="N45" s="14"/>
    </row>
    <row r="46" spans="2:14" ht="24.75" customHeight="1">
      <c r="B46" s="52" t="s">
        <v>30</v>
      </c>
      <c r="C46" s="52" t="s">
        <v>15</v>
      </c>
      <c r="D46" s="52" t="s">
        <v>8</v>
      </c>
      <c r="E46" s="52" t="s">
        <v>8</v>
      </c>
      <c r="F46" s="52" t="s">
        <v>8</v>
      </c>
      <c r="G46" s="53" t="s">
        <v>8</v>
      </c>
      <c r="H46" s="54" t="s">
        <v>61</v>
      </c>
      <c r="I46" s="55">
        <f>I47+I48</f>
        <v>1938.6</v>
      </c>
      <c r="J46" s="55">
        <f>J47+J48</f>
        <v>1938.6</v>
      </c>
      <c r="K46" s="55">
        <f>K47+K48</f>
        <v>1938.6</v>
      </c>
      <c r="L46" s="15" t="s">
        <v>61</v>
      </c>
      <c r="M46" s="16"/>
      <c r="N46" s="16"/>
    </row>
    <row r="47" spans="2:14" ht="24.75" customHeight="1">
      <c r="B47" s="56" t="s">
        <v>30</v>
      </c>
      <c r="C47" s="56" t="s">
        <v>17</v>
      </c>
      <c r="D47" s="56" t="s">
        <v>8</v>
      </c>
      <c r="E47" s="56" t="s">
        <v>8</v>
      </c>
      <c r="F47" s="56" t="s">
        <v>8</v>
      </c>
      <c r="G47" s="57" t="s">
        <v>8</v>
      </c>
      <c r="H47" s="58" t="s">
        <v>62</v>
      </c>
      <c r="I47" s="59">
        <v>1888.6</v>
      </c>
      <c r="J47" s="59">
        <v>1888.6</v>
      </c>
      <c r="K47" s="59">
        <v>1888.6</v>
      </c>
      <c r="L47" s="13" t="s">
        <v>62</v>
      </c>
      <c r="M47" s="14"/>
      <c r="N47" s="14"/>
    </row>
    <row r="48" spans="2:14" ht="24.75" customHeight="1">
      <c r="B48" s="56" t="s">
        <v>30</v>
      </c>
      <c r="C48" s="56" t="s">
        <v>21</v>
      </c>
      <c r="D48" s="56"/>
      <c r="E48" s="56"/>
      <c r="F48" s="56"/>
      <c r="G48" s="57"/>
      <c r="H48" s="58" t="s">
        <v>79</v>
      </c>
      <c r="I48" s="59">
        <v>50</v>
      </c>
      <c r="J48" s="59">
        <v>50</v>
      </c>
      <c r="K48" s="59">
        <v>50</v>
      </c>
      <c r="L48" s="13"/>
      <c r="M48" s="14"/>
      <c r="N48" s="14"/>
    </row>
    <row r="49" spans="2:14" ht="24.75" customHeight="1">
      <c r="B49" s="52" t="s">
        <v>27</v>
      </c>
      <c r="C49" s="52" t="s">
        <v>15</v>
      </c>
      <c r="D49" s="52" t="s">
        <v>8</v>
      </c>
      <c r="E49" s="52" t="s">
        <v>8</v>
      </c>
      <c r="F49" s="52" t="s">
        <v>8</v>
      </c>
      <c r="G49" s="53" t="s">
        <v>8</v>
      </c>
      <c r="H49" s="54" t="s">
        <v>63</v>
      </c>
      <c r="I49" s="59">
        <f>300+39.5</f>
        <v>339.5</v>
      </c>
      <c r="J49" s="55">
        <v>0</v>
      </c>
      <c r="K49" s="55">
        <v>0</v>
      </c>
      <c r="L49" s="15" t="s">
        <v>63</v>
      </c>
      <c r="M49" s="14"/>
      <c r="N49" s="16"/>
    </row>
    <row r="50" spans="2:14" ht="28.5" customHeight="1">
      <c r="B50" s="56" t="s">
        <v>27</v>
      </c>
      <c r="C50" s="56" t="s">
        <v>14</v>
      </c>
      <c r="D50" s="56" t="s">
        <v>8</v>
      </c>
      <c r="E50" s="56" t="s">
        <v>8</v>
      </c>
      <c r="F50" s="56" t="s">
        <v>8</v>
      </c>
      <c r="G50" s="57" t="s">
        <v>8</v>
      </c>
      <c r="H50" s="58" t="s">
        <v>64</v>
      </c>
      <c r="I50" s="59">
        <f>300+39.5</f>
        <v>339.5</v>
      </c>
      <c r="J50" s="59">
        <v>0</v>
      </c>
      <c r="K50" s="59">
        <v>0</v>
      </c>
      <c r="L50" s="13" t="s">
        <v>64</v>
      </c>
      <c r="M50" s="14"/>
      <c r="N50" s="14"/>
    </row>
    <row r="51" spans="2:14" ht="24.75" customHeight="1" hidden="1">
      <c r="B51" s="52" t="s">
        <v>66</v>
      </c>
      <c r="C51" s="52" t="s">
        <v>15</v>
      </c>
      <c r="D51" s="52" t="s">
        <v>8</v>
      </c>
      <c r="E51" s="52" t="s">
        <v>8</v>
      </c>
      <c r="F51" s="52" t="s">
        <v>8</v>
      </c>
      <c r="G51" s="53" t="s">
        <v>8</v>
      </c>
      <c r="H51" s="54" t="s">
        <v>65</v>
      </c>
      <c r="I51" s="55">
        <f>I52</f>
        <v>0</v>
      </c>
      <c r="J51" s="55">
        <f>J52</f>
        <v>0</v>
      </c>
      <c r="K51" s="55">
        <f>K52</f>
        <v>0</v>
      </c>
      <c r="L51" s="15" t="s">
        <v>65</v>
      </c>
      <c r="M51" s="16"/>
      <c r="N51" s="16"/>
    </row>
    <row r="52" spans="2:14" ht="40.5" customHeight="1" hidden="1">
      <c r="B52" s="56" t="s">
        <v>66</v>
      </c>
      <c r="C52" s="56" t="s">
        <v>19</v>
      </c>
      <c r="D52" s="56" t="s">
        <v>8</v>
      </c>
      <c r="E52" s="56" t="s">
        <v>8</v>
      </c>
      <c r="F52" s="56" t="s">
        <v>8</v>
      </c>
      <c r="G52" s="57" t="s">
        <v>8</v>
      </c>
      <c r="H52" s="58" t="s">
        <v>67</v>
      </c>
      <c r="I52" s="59">
        <v>0</v>
      </c>
      <c r="J52" s="59">
        <v>0</v>
      </c>
      <c r="K52" s="59">
        <v>0</v>
      </c>
      <c r="L52" s="13" t="s">
        <v>67</v>
      </c>
      <c r="M52" s="14"/>
      <c r="N52" s="14"/>
    </row>
    <row r="53" spans="2:14" ht="24.75" customHeight="1">
      <c r="B53" s="60" t="s">
        <v>8</v>
      </c>
      <c r="C53" s="60" t="s">
        <v>8</v>
      </c>
      <c r="D53" s="60" t="s">
        <v>8</v>
      </c>
      <c r="E53" s="60" t="s">
        <v>8</v>
      </c>
      <c r="F53" s="60" t="s">
        <v>8</v>
      </c>
      <c r="G53" s="61" t="s">
        <v>8</v>
      </c>
      <c r="H53" s="62" t="s">
        <v>68</v>
      </c>
      <c r="I53" s="63">
        <f>I10+I18+I20+I23+I25+I31+I34+I40+I44+I46+I49+I51</f>
        <v>670895.3</v>
      </c>
      <c r="J53" s="63">
        <f>J10+J18+J20+J23+J25+J31+J34+J40+J44+J46+J49+J51</f>
        <v>640547</v>
      </c>
      <c r="K53" s="63">
        <f>K10+K18+K20+K23+K25+K31+K34+K40+K44+K46+K49+K51</f>
        <v>664091.4999999999</v>
      </c>
      <c r="L53" s="3" t="s">
        <v>68</v>
      </c>
      <c r="M53" s="2"/>
      <c r="N53" s="2"/>
    </row>
    <row r="55" spans="9:11" ht="12.75">
      <c r="I55" s="34"/>
      <c r="J55" s="34"/>
      <c r="K55" s="34"/>
    </row>
    <row r="56" ht="12.75">
      <c r="I56" s="34"/>
    </row>
    <row r="60" ht="12.75">
      <c r="I60" s="50"/>
    </row>
  </sheetData>
  <sheetProtection/>
  <mergeCells count="8">
    <mergeCell ref="J3:K3"/>
    <mergeCell ref="A4:M4"/>
    <mergeCell ref="B7:G7"/>
    <mergeCell ref="H7:H8"/>
    <mergeCell ref="I7:I8"/>
    <mergeCell ref="J7:J8"/>
    <mergeCell ref="K7:K8"/>
    <mergeCell ref="L7:L8"/>
  </mergeCells>
  <printOptions/>
  <pageMargins left="0.7874015748031497" right="0.3937007874015748" top="0.2755905511811024" bottom="0.31496062992125984" header="0.15748031496062992" footer="0.196850393700787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nvp</cp:lastModifiedBy>
  <cp:lastPrinted>2012-01-23T15:39:14Z</cp:lastPrinted>
  <dcterms:created xsi:type="dcterms:W3CDTF">2006-02-07T16:01:49Z</dcterms:created>
  <dcterms:modified xsi:type="dcterms:W3CDTF">2012-07-19T05:16:26Z</dcterms:modified>
  <cp:category/>
  <cp:version/>
  <cp:contentType/>
  <cp:contentStatus/>
</cp:coreProperties>
</file>